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" yWindow="0" windowWidth="17320" windowHeight="10040" tabRatio="621" activeTab="0"/>
  </bookViews>
  <sheets>
    <sheet name="Milenium tour 1.kolo" sheetId="1" r:id="rId1"/>
    <sheet name="Finále" sheetId="2" r:id="rId2"/>
    <sheet name="REentry" sheetId="3" r:id="rId3"/>
    <sheet name="Hráči a HDCP" sheetId="4" r:id="rId4"/>
    <sheet name="Bodovanie" sheetId="5" r:id="rId5"/>
  </sheets>
  <definedNames>
    <definedName name="Excel_BuiltIn_Print_Area_1">'Milenium tour 1.kolo'!$A$1:$M$20</definedName>
  </definedNames>
  <calcPr fullCalcOnLoad="1"/>
</workbook>
</file>

<file path=xl/sharedStrings.xml><?xml version="1.0" encoding="utf-8"?>
<sst xmlns="http://schemas.openxmlformats.org/spreadsheetml/2006/main" count="156" uniqueCount="66">
  <si>
    <t>Bowling Club 300 Nové Zámky</t>
  </si>
  <si>
    <t>1.hra</t>
  </si>
  <si>
    <t>2.hra</t>
  </si>
  <si>
    <t>3.hra</t>
  </si>
  <si>
    <t>4.hra</t>
  </si>
  <si>
    <t>5.hra</t>
  </si>
  <si>
    <t>6.hra</t>
  </si>
  <si>
    <t>HDCP</t>
  </si>
  <si>
    <t>Best game:</t>
  </si>
  <si>
    <t>Celkom</t>
  </si>
  <si>
    <t>Priemer</t>
  </si>
  <si>
    <t>MAX</t>
  </si>
  <si>
    <t>č.</t>
  </si>
  <si>
    <t>Reg.č.</t>
  </si>
  <si>
    <t>Meno a priezvisko</t>
  </si>
  <si>
    <r>
      <t>Homola</t>
    </r>
    <r>
      <rPr>
        <sz val="14"/>
        <color indexed="8"/>
        <rFont val="Arial"/>
        <family val="2"/>
      </rPr>
      <t xml:space="preserve"> Michal</t>
    </r>
  </si>
  <si>
    <r>
      <t xml:space="preserve">Graus </t>
    </r>
    <r>
      <rPr>
        <sz val="14"/>
        <color indexed="8"/>
        <rFont val="Arial"/>
        <family val="2"/>
      </rPr>
      <t>Karol</t>
    </r>
  </si>
  <si>
    <r>
      <t xml:space="preserve">Duba </t>
    </r>
    <r>
      <rPr>
        <sz val="14"/>
        <color indexed="8"/>
        <rFont val="Arial"/>
        <family val="2"/>
      </rPr>
      <t>Róbert</t>
    </r>
  </si>
  <si>
    <r>
      <t>Jóba</t>
    </r>
    <r>
      <rPr>
        <sz val="14"/>
        <color indexed="8"/>
        <rFont val="Arial"/>
        <family val="2"/>
      </rPr>
      <t xml:space="preserve"> Gejza</t>
    </r>
  </si>
  <si>
    <r>
      <t xml:space="preserve">Karlík </t>
    </r>
    <r>
      <rPr>
        <sz val="14"/>
        <color indexed="8"/>
        <rFont val="Arial"/>
        <family val="2"/>
      </rPr>
      <t>Lukáš</t>
    </r>
  </si>
  <si>
    <r>
      <t xml:space="preserve">Švárny </t>
    </r>
    <r>
      <rPr>
        <sz val="14"/>
        <color indexed="8"/>
        <rFont val="Arial"/>
        <family val="2"/>
      </rPr>
      <t>Marián</t>
    </r>
  </si>
  <si>
    <r>
      <t xml:space="preserve">Koník </t>
    </r>
    <r>
      <rPr>
        <sz val="14"/>
        <color indexed="8"/>
        <rFont val="Arial"/>
        <family val="2"/>
      </rPr>
      <t>Miroslav</t>
    </r>
  </si>
  <si>
    <r>
      <t xml:space="preserve">Herc </t>
    </r>
    <r>
      <rPr>
        <sz val="14"/>
        <color indexed="8"/>
        <rFont val="Arial"/>
        <family val="2"/>
      </rPr>
      <t>Marián</t>
    </r>
  </si>
  <si>
    <r>
      <t xml:space="preserve">Košecký </t>
    </r>
    <r>
      <rPr>
        <sz val="14"/>
        <color indexed="8"/>
        <rFont val="Arial"/>
        <family val="2"/>
      </rPr>
      <t>Matej</t>
    </r>
  </si>
  <si>
    <r>
      <t xml:space="preserve">Jurínyi </t>
    </r>
    <r>
      <rPr>
        <sz val="14"/>
        <color indexed="8"/>
        <rFont val="Arial"/>
        <family val="2"/>
      </rPr>
      <t>Ľudovít</t>
    </r>
  </si>
  <si>
    <r>
      <t>Kasman</t>
    </r>
    <r>
      <rPr>
        <sz val="14"/>
        <color indexed="8"/>
        <rFont val="Arial"/>
        <family val="2"/>
      </rPr>
      <t xml:space="preserve"> Pavol</t>
    </r>
  </si>
  <si>
    <t xml:space="preserve"> </t>
  </si>
  <si>
    <r>
      <t xml:space="preserve">Kečkéš </t>
    </r>
    <r>
      <rPr>
        <sz val="14"/>
        <color indexed="8"/>
        <rFont val="Arial"/>
        <family val="2"/>
      </rPr>
      <t>Pavol</t>
    </r>
  </si>
  <si>
    <r>
      <t xml:space="preserve">Šovčík </t>
    </r>
    <r>
      <rPr>
        <sz val="14"/>
        <color indexed="8"/>
        <rFont val="Arial"/>
        <family val="2"/>
      </rPr>
      <t>Ondrej</t>
    </r>
  </si>
  <si>
    <r>
      <t xml:space="preserve">Poliaková </t>
    </r>
    <r>
      <rPr>
        <sz val="14"/>
        <color indexed="8"/>
        <rFont val="Arial"/>
        <family val="2"/>
      </rPr>
      <t>Ľubomíra</t>
    </r>
  </si>
  <si>
    <r>
      <t xml:space="preserve">Kuziel </t>
    </r>
    <r>
      <rPr>
        <sz val="14"/>
        <color indexed="8"/>
        <rFont val="Arial"/>
        <family val="2"/>
      </rPr>
      <t>František</t>
    </r>
  </si>
  <si>
    <r>
      <t xml:space="preserve">Buršák </t>
    </r>
    <r>
      <rPr>
        <sz val="14"/>
        <color indexed="8"/>
        <rFont val="Arial"/>
        <family val="2"/>
      </rPr>
      <t>Daniel</t>
    </r>
  </si>
  <si>
    <r>
      <t>Šeben</t>
    </r>
    <r>
      <rPr>
        <sz val="14"/>
        <color indexed="8"/>
        <rFont val="Arial"/>
        <family val="2"/>
      </rPr>
      <t xml:space="preserve"> Ondrej</t>
    </r>
  </si>
  <si>
    <r>
      <t>Čepregi</t>
    </r>
    <r>
      <rPr>
        <sz val="14"/>
        <color indexed="8"/>
        <rFont val="Arial"/>
        <family val="2"/>
      </rPr>
      <t xml:space="preserve"> Milan</t>
    </r>
  </si>
  <si>
    <r>
      <t>Varga</t>
    </r>
    <r>
      <rPr>
        <sz val="14"/>
        <color indexed="8"/>
        <rFont val="Arial"/>
        <family val="2"/>
      </rPr>
      <t xml:space="preserve"> Marián</t>
    </r>
  </si>
  <si>
    <r>
      <t xml:space="preserve">Kečkéš </t>
    </r>
    <r>
      <rPr>
        <sz val="14"/>
        <color indexed="8"/>
        <rFont val="Arial"/>
        <family val="2"/>
      </rPr>
      <t>Gabriel</t>
    </r>
  </si>
  <si>
    <r>
      <t xml:space="preserve">Frunyo </t>
    </r>
    <r>
      <rPr>
        <sz val="14"/>
        <color indexed="8"/>
        <rFont val="Arial"/>
        <family val="2"/>
      </rPr>
      <t>Jaroslav</t>
    </r>
  </si>
  <si>
    <r>
      <t xml:space="preserve">Minár </t>
    </r>
    <r>
      <rPr>
        <sz val="14"/>
        <color indexed="8"/>
        <rFont val="Arial"/>
        <family val="2"/>
      </rPr>
      <t>Marián</t>
    </r>
  </si>
  <si>
    <r>
      <t>Bašťovanská</t>
    </r>
    <r>
      <rPr>
        <sz val="14"/>
        <color indexed="8"/>
        <rFont val="Arial"/>
        <family val="2"/>
      </rPr>
      <t xml:space="preserve"> Iveta</t>
    </r>
  </si>
  <si>
    <r>
      <t xml:space="preserve">Szalai </t>
    </r>
    <r>
      <rPr>
        <sz val="14"/>
        <color indexed="8"/>
        <rFont val="Arial"/>
        <family val="2"/>
      </rPr>
      <t>Dávid</t>
    </r>
  </si>
  <si>
    <r>
      <t>Frunyová</t>
    </r>
    <r>
      <rPr>
        <sz val="14"/>
        <color indexed="8"/>
        <rFont val="Arial"/>
        <family val="2"/>
      </rPr>
      <t xml:space="preserve"> Tereza</t>
    </r>
  </si>
  <si>
    <r>
      <t xml:space="preserve">Juhászová </t>
    </r>
    <r>
      <rPr>
        <sz val="14"/>
        <color indexed="8"/>
        <rFont val="Arial"/>
        <family val="2"/>
      </rPr>
      <t>Monika</t>
    </r>
  </si>
  <si>
    <r>
      <t>Čepregi</t>
    </r>
    <r>
      <rPr>
        <sz val="14"/>
        <color indexed="8"/>
        <rFont val="Arial"/>
        <family val="2"/>
      </rPr>
      <t xml:space="preserve"> Ildikó</t>
    </r>
  </si>
  <si>
    <r>
      <t xml:space="preserve">Krajčovič </t>
    </r>
    <r>
      <rPr>
        <sz val="14"/>
        <color indexed="8"/>
        <rFont val="Arial"/>
        <family val="2"/>
      </rPr>
      <t>Branislav</t>
    </r>
  </si>
  <si>
    <r>
      <t>Vlačuška</t>
    </r>
    <r>
      <rPr>
        <sz val="14"/>
        <color indexed="8"/>
        <rFont val="Arial"/>
        <family val="2"/>
      </rPr>
      <t xml:space="preserve"> Viliam</t>
    </r>
  </si>
  <si>
    <r>
      <t xml:space="preserve">Tóth </t>
    </r>
    <r>
      <rPr>
        <sz val="14"/>
        <color indexed="8"/>
        <rFont val="Arial"/>
        <family val="2"/>
      </rPr>
      <t>Jozef</t>
    </r>
  </si>
  <si>
    <t>Prenos</t>
  </si>
  <si>
    <t>Rč</t>
  </si>
  <si>
    <t>Priezvisko a meno</t>
  </si>
  <si>
    <t>1.kolo</t>
  </si>
  <si>
    <t>2.kolo</t>
  </si>
  <si>
    <t>3.kolo</t>
  </si>
  <si>
    <t>4.kolo</t>
  </si>
  <si>
    <t>5.kolo</t>
  </si>
  <si>
    <t>6.kolo</t>
  </si>
  <si>
    <t>7.kolo</t>
  </si>
  <si>
    <t>SPOLU</t>
  </si>
  <si>
    <r>
      <t xml:space="preserve">MILENIUM TOUR 2014/15 </t>
    </r>
    <r>
      <rPr>
        <b/>
        <sz val="16"/>
        <color indexed="13"/>
        <rFont val="Arial"/>
        <family val="2"/>
      </rPr>
      <t>Bodovanie</t>
    </r>
  </si>
  <si>
    <t>Za umiest-nenie</t>
  </si>
  <si>
    <t>Za náhody</t>
  </si>
  <si>
    <r>
      <t xml:space="preserve">MILENIUM TOUR 2014/15 </t>
    </r>
    <r>
      <rPr>
        <b/>
        <sz val="16"/>
        <color indexed="13"/>
        <rFont val="Arial"/>
        <family val="2"/>
      </rPr>
      <t>1.kolo – kvalifikácia</t>
    </r>
  </si>
  <si>
    <r>
      <t xml:space="preserve">Jóba </t>
    </r>
    <r>
      <rPr>
        <sz val="14"/>
        <color indexed="8"/>
        <rFont val="Arial"/>
        <family val="2"/>
      </rPr>
      <t>Gejza</t>
    </r>
  </si>
  <si>
    <r>
      <t>Švárny</t>
    </r>
    <r>
      <rPr>
        <sz val="14"/>
        <color indexed="8"/>
        <rFont val="Arial"/>
        <family val="2"/>
      </rPr>
      <t xml:space="preserve"> Marián</t>
    </r>
  </si>
  <si>
    <r>
      <t xml:space="preserve">Šeben </t>
    </r>
    <r>
      <rPr>
        <sz val="14"/>
        <color indexed="8"/>
        <rFont val="Arial"/>
        <family val="2"/>
      </rPr>
      <t>Ondrej</t>
    </r>
  </si>
  <si>
    <r>
      <t xml:space="preserve">Čepregi </t>
    </r>
    <r>
      <rPr>
        <sz val="14"/>
        <color indexed="8"/>
        <rFont val="Arial"/>
        <family val="2"/>
      </rPr>
      <t>Ildikó</t>
    </r>
  </si>
  <si>
    <r>
      <t>MILENIUM TOUR 2014/15</t>
    </r>
    <r>
      <rPr>
        <b/>
        <sz val="20"/>
        <color indexed="13"/>
        <rFont val="Arial"/>
        <family val="2"/>
      </rPr>
      <t xml:space="preserve">    </t>
    </r>
    <r>
      <rPr>
        <b/>
        <sz val="16"/>
        <color indexed="13"/>
        <rFont val="Arial"/>
        <family val="2"/>
      </rPr>
      <t>1.kolo – finále</t>
    </r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</si>
</sst>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0000"/>
    <numFmt numFmtId="165" formatCode="0.0"/>
    <numFmt numFmtId="166" formatCode="#,##0_ ;[Red]\-#,##0\ "/>
  </numFmts>
  <fonts count="64">
    <font>
      <sz val="10"/>
      <name val="Arial"/>
      <family val="2"/>
    </font>
    <font>
      <b/>
      <sz val="13"/>
      <color indexed="13"/>
      <name val="Arial"/>
      <family val="2"/>
    </font>
    <font>
      <b/>
      <sz val="11"/>
      <color indexed="13"/>
      <name val="Arial"/>
      <family val="2"/>
    </font>
    <font>
      <sz val="11"/>
      <color indexed="13"/>
      <name val="Arial"/>
      <family val="2"/>
    </font>
    <font>
      <b/>
      <sz val="13"/>
      <color indexed="18"/>
      <name val="Arial"/>
      <family val="2"/>
    </font>
    <font>
      <b/>
      <sz val="18"/>
      <color indexed="32"/>
      <name val="Arial"/>
      <family val="2"/>
    </font>
    <font>
      <b/>
      <sz val="20"/>
      <color indexed="13"/>
      <name val="Arial"/>
      <family val="2"/>
    </font>
    <font>
      <b/>
      <sz val="16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3"/>
      <color indexed="28"/>
      <name val="Arial"/>
      <family val="2"/>
    </font>
    <font>
      <b/>
      <sz val="12"/>
      <color indexed="13"/>
      <name val="Arial"/>
      <family val="2"/>
    </font>
    <font>
      <b/>
      <sz val="11"/>
      <color indexed="13"/>
      <name val="Calibri"/>
      <family val="2"/>
    </font>
    <font>
      <b/>
      <sz val="14"/>
      <color indexed="13"/>
      <name val="Arial"/>
      <family val="2"/>
    </font>
    <font>
      <b/>
      <sz val="7"/>
      <color indexed="13"/>
      <name val="Calibri"/>
      <family val="2"/>
    </font>
    <font>
      <b/>
      <sz val="7"/>
      <color indexed="8"/>
      <name val="Arial"/>
      <family val="2"/>
    </font>
    <font>
      <b/>
      <sz val="10"/>
      <color indexed="2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7"/>
      <color indexed="13"/>
      <name val="Arial"/>
      <family val="2"/>
    </font>
    <font>
      <b/>
      <sz val="11"/>
      <color indexed="8"/>
      <name val="Arial"/>
      <family val="2"/>
    </font>
    <font>
      <b/>
      <sz val="12"/>
      <color indexed="2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13"/>
      </right>
      <top style="thin">
        <color indexed="55"/>
      </top>
      <bottom style="thin">
        <color indexed="55"/>
      </bottom>
    </border>
    <border>
      <left style="thin">
        <color indexed="13"/>
      </left>
      <right style="thin">
        <color indexed="55"/>
      </right>
      <top style="thin">
        <color indexed="55"/>
      </top>
      <bottom style="thin">
        <color indexed="1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13"/>
      </bottom>
    </border>
    <border>
      <left style="thin">
        <color indexed="55"/>
      </left>
      <right style="thin">
        <color indexed="13"/>
      </right>
      <top style="thin">
        <color indexed="55"/>
      </top>
      <bottom style="thin">
        <color indexed="13"/>
      </bottom>
    </border>
    <border>
      <left style="thin">
        <color indexed="13"/>
      </left>
      <right style="thin">
        <color indexed="55"/>
      </right>
      <top style="thin">
        <color indexed="1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13"/>
      </top>
      <bottom style="thin">
        <color indexed="55"/>
      </bottom>
    </border>
    <border>
      <left style="thin">
        <color indexed="55"/>
      </left>
      <right style="thin">
        <color indexed="13"/>
      </right>
      <top style="thin">
        <color indexed="13"/>
      </top>
      <bottom style="thin">
        <color indexed="55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64" fontId="10" fillId="34" borderId="11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5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4" fontId="10" fillId="34" borderId="14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64" fontId="20" fillId="34" borderId="17" xfId="0" applyNumberFormat="1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1" fontId="21" fillId="36" borderId="18" xfId="0" applyNumberFormat="1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35" borderId="12" xfId="0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25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26" fillId="36" borderId="12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textRotation="90"/>
    </xf>
    <xf numFmtId="0" fontId="1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textRotation="90"/>
    </xf>
    <xf numFmtId="0" fontId="24" fillId="33" borderId="10" xfId="0" applyFont="1" applyFill="1" applyBorder="1" applyAlignment="1">
      <alignment horizontal="center" vertical="center" textRotation="90" wrapText="1"/>
    </xf>
    <xf numFmtId="0" fontId="24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1"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  <dxf>
      <font>
        <b/>
        <i val="0"/>
        <sz val="11"/>
        <color indexed="12"/>
      </font>
    </dxf>
    <dxf>
      <font>
        <b/>
        <i val="0"/>
        <sz val="11"/>
        <color indexed="10"/>
      </font>
    </dxf>
    <dxf>
      <font>
        <b/>
        <i val="0"/>
        <sz val="11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33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30" zoomScaleNormal="130" workbookViewId="0" topLeftCell="A1">
      <selection activeCell="B19" sqref="B19:C19"/>
    </sheetView>
  </sheetViews>
  <sheetFormatPr defaultColWidth="9.28125" defaultRowHeight="12.75"/>
  <cols>
    <col min="1" max="1" width="4.28125" style="0" customWidth="1"/>
    <col min="2" max="2" width="8.8515625" style="0" customWidth="1"/>
    <col min="3" max="3" width="32.8515625" style="0" customWidth="1"/>
    <col min="4" max="7" width="5.00390625" style="0" customWidth="1"/>
    <col min="8" max="8" width="5.421875" style="0" customWidth="1"/>
    <col min="9" max="9" width="5.00390625" style="0" customWidth="1"/>
    <col min="10" max="10" width="4.28125" style="0" customWidth="1"/>
    <col min="11" max="11" width="6.8515625" style="0" customWidth="1"/>
    <col min="12" max="12" width="8.8515625" style="0" customWidth="1"/>
    <col min="13" max="13" width="7.140625" style="0" customWidth="1"/>
    <col min="14" max="14" width="3.28125" style="0" customWidth="1"/>
    <col min="15" max="15" width="4.00390625" style="0" customWidth="1"/>
    <col min="16" max="16" width="0" style="0" hidden="1" customWidth="1"/>
  </cols>
  <sheetData>
    <row r="1" spans="1:13" ht="18.75" customHeight="1">
      <c r="A1" s="52" t="s">
        <v>0</v>
      </c>
      <c r="B1" s="52"/>
      <c r="C1" s="52"/>
      <c r="D1" s="48" t="s">
        <v>1</v>
      </c>
      <c r="E1" s="48" t="s">
        <v>2</v>
      </c>
      <c r="F1" s="48" t="s">
        <v>3</v>
      </c>
      <c r="G1" s="48" t="s">
        <v>4</v>
      </c>
      <c r="H1" s="48" t="s">
        <v>5</v>
      </c>
      <c r="I1" s="48" t="s">
        <v>6</v>
      </c>
      <c r="J1" s="49" t="s">
        <v>7</v>
      </c>
      <c r="K1" s="50" t="s">
        <v>8</v>
      </c>
      <c r="L1" s="50"/>
      <c r="M1" s="1">
        <f>MAX(D5:I43)</f>
        <v>278</v>
      </c>
    </row>
    <row r="2" spans="1:13" ht="12.75" customHeight="1">
      <c r="A2" s="51" t="s">
        <v>60</v>
      </c>
      <c r="B2" s="51"/>
      <c r="C2" s="51"/>
      <c r="D2" s="48"/>
      <c r="E2" s="48"/>
      <c r="F2" s="48"/>
      <c r="G2" s="48"/>
      <c r="H2" s="48"/>
      <c r="I2" s="48"/>
      <c r="J2" s="49"/>
      <c r="K2" s="47" t="s">
        <v>9</v>
      </c>
      <c r="L2" s="47" t="s">
        <v>10</v>
      </c>
      <c r="M2" s="47" t="s">
        <v>11</v>
      </c>
    </row>
    <row r="3" spans="1:13" ht="43.5" customHeight="1">
      <c r="A3" s="51"/>
      <c r="B3" s="51"/>
      <c r="C3" s="51"/>
      <c r="D3" s="48"/>
      <c r="E3" s="48"/>
      <c r="F3" s="48"/>
      <c r="G3" s="48"/>
      <c r="H3" s="48"/>
      <c r="I3" s="48"/>
      <c r="J3" s="49"/>
      <c r="K3" s="47"/>
      <c r="L3" s="47"/>
      <c r="M3" s="47"/>
    </row>
    <row r="4" spans="1:13" ht="12.75">
      <c r="A4" s="2" t="s">
        <v>12</v>
      </c>
      <c r="B4" s="3" t="s">
        <v>13</v>
      </c>
      <c r="C4" s="4" t="s">
        <v>14</v>
      </c>
      <c r="D4" s="48"/>
      <c r="E4" s="48"/>
      <c r="F4" s="48"/>
      <c r="G4" s="48"/>
      <c r="H4" s="48"/>
      <c r="I4" s="48"/>
      <c r="J4" s="49"/>
      <c r="K4" s="47"/>
      <c r="L4" s="47"/>
      <c r="M4" s="47"/>
    </row>
    <row r="5" spans="1:16" ht="16.5">
      <c r="A5" s="5">
        <v>1</v>
      </c>
      <c r="B5" s="6">
        <v>321</v>
      </c>
      <c r="C5" s="7" t="s">
        <v>15</v>
      </c>
      <c r="D5" s="8">
        <v>269</v>
      </c>
      <c r="E5" s="8">
        <v>198</v>
      </c>
      <c r="F5" s="8">
        <v>236</v>
      </c>
      <c r="G5" s="8">
        <v>213</v>
      </c>
      <c r="H5" s="9">
        <v>259</v>
      </c>
      <c r="I5" s="9">
        <v>196</v>
      </c>
      <c r="J5" s="10">
        <v>0</v>
      </c>
      <c r="K5" s="11">
        <f>SUM(D5+E5+F5+G5+H5+I5+J5)</f>
        <v>1371</v>
      </c>
      <c r="L5" s="12">
        <f>AVERAGE(D5:I5)</f>
        <v>228.5</v>
      </c>
      <c r="M5" s="13">
        <f>MAX(D5:I5)</f>
        <v>269</v>
      </c>
      <c r="P5" s="14">
        <f aca="true" t="shared" si="0" ref="P5:P27">K5*0.3</f>
        <v>411.30000000000007</v>
      </c>
    </row>
    <row r="6" spans="1:16" ht="16.5" customHeight="1">
      <c r="A6" s="5">
        <v>2</v>
      </c>
      <c r="B6" s="15">
        <v>848</v>
      </c>
      <c r="C6" s="16" t="s">
        <v>16</v>
      </c>
      <c r="D6" s="17">
        <v>188</v>
      </c>
      <c r="E6" s="17">
        <v>246</v>
      </c>
      <c r="F6" s="17">
        <v>218</v>
      </c>
      <c r="G6" s="17">
        <v>200</v>
      </c>
      <c r="H6" s="17">
        <v>245</v>
      </c>
      <c r="I6" s="17">
        <v>165</v>
      </c>
      <c r="J6" s="18">
        <v>0</v>
      </c>
      <c r="K6" s="11">
        <f>SUM(D6+E6+F6+G6+H6+I6+J6)</f>
        <v>1262</v>
      </c>
      <c r="L6" s="12">
        <f>AVERAGE(D6:I6)</f>
        <v>210.33333333333334</v>
      </c>
      <c r="M6" s="13">
        <f>MAX(D6:I6)</f>
        <v>246</v>
      </c>
      <c r="P6" s="14">
        <f t="shared" si="0"/>
        <v>378.6000000000001</v>
      </c>
    </row>
    <row r="7" spans="1:16" ht="16.5">
      <c r="A7" s="5">
        <v>3</v>
      </c>
      <c r="B7" s="15">
        <v>369</v>
      </c>
      <c r="C7" s="16" t="s">
        <v>17</v>
      </c>
      <c r="D7" s="17">
        <v>202</v>
      </c>
      <c r="E7" s="17">
        <v>144</v>
      </c>
      <c r="F7" s="17">
        <v>180</v>
      </c>
      <c r="G7" s="17">
        <v>278</v>
      </c>
      <c r="H7" s="17">
        <v>205</v>
      </c>
      <c r="I7" s="17">
        <v>245</v>
      </c>
      <c r="J7" s="18">
        <v>0</v>
      </c>
      <c r="K7" s="11">
        <f>SUM(D7+E7+F7+G7+H7+I7+J7)</f>
        <v>1254</v>
      </c>
      <c r="L7" s="12">
        <f>AVERAGE(D7:I7)</f>
        <v>209</v>
      </c>
      <c r="M7" s="13">
        <f>MAX(D7:I7)</f>
        <v>278</v>
      </c>
      <c r="P7" s="14">
        <f t="shared" si="0"/>
        <v>376.20000000000005</v>
      </c>
    </row>
    <row r="8" spans="1:16" ht="16.5">
      <c r="A8" s="5">
        <v>4</v>
      </c>
      <c r="B8" s="6">
        <v>555</v>
      </c>
      <c r="C8" s="7" t="s">
        <v>61</v>
      </c>
      <c r="D8" s="29">
        <v>172</v>
      </c>
      <c r="E8" s="29">
        <v>187</v>
      </c>
      <c r="F8" s="29">
        <v>169</v>
      </c>
      <c r="G8" s="29">
        <v>253</v>
      </c>
      <c r="H8" s="17">
        <v>215</v>
      </c>
      <c r="I8" s="17">
        <v>238</v>
      </c>
      <c r="J8" s="18">
        <v>0</v>
      </c>
      <c r="K8" s="11">
        <f>SUM(D8+E8+F8+G8+H8+I8+J8)</f>
        <v>1234</v>
      </c>
      <c r="L8" s="12">
        <f>AVERAGE(D8:I8)</f>
        <v>205.66666666666666</v>
      </c>
      <c r="M8" s="13">
        <f>MAX(D8:I8)</f>
        <v>253</v>
      </c>
      <c r="P8" s="14">
        <f t="shared" si="0"/>
        <v>370.20000000000005</v>
      </c>
    </row>
    <row r="9" spans="1:16" ht="16.5">
      <c r="A9" s="5">
        <v>5</v>
      </c>
      <c r="B9" s="15">
        <v>1020</v>
      </c>
      <c r="C9" s="16" t="s">
        <v>19</v>
      </c>
      <c r="D9" s="17">
        <v>214</v>
      </c>
      <c r="E9" s="17">
        <v>245</v>
      </c>
      <c r="F9" s="17">
        <v>191</v>
      </c>
      <c r="G9" s="17">
        <v>233</v>
      </c>
      <c r="H9" s="17">
        <v>143</v>
      </c>
      <c r="I9" s="17">
        <v>206</v>
      </c>
      <c r="J9" s="18">
        <v>0</v>
      </c>
      <c r="K9" s="11">
        <f>SUM(D9+E9+F9+G9+H9+I9+J9)</f>
        <v>1232</v>
      </c>
      <c r="L9" s="12">
        <f>AVERAGE(D9:I9)</f>
        <v>205.33333333333334</v>
      </c>
      <c r="M9" s="13">
        <f>MAX(D9:I9)</f>
        <v>245</v>
      </c>
      <c r="P9" s="14">
        <f t="shared" si="0"/>
        <v>369.6000000000001</v>
      </c>
    </row>
    <row r="10" spans="1:16" ht="16.5" customHeight="1">
      <c r="A10" s="5">
        <v>6</v>
      </c>
      <c r="B10" s="15">
        <v>1044</v>
      </c>
      <c r="C10" s="16" t="s">
        <v>62</v>
      </c>
      <c r="D10" s="17">
        <v>184</v>
      </c>
      <c r="E10" s="17">
        <v>228</v>
      </c>
      <c r="F10" s="17">
        <v>216</v>
      </c>
      <c r="G10" s="17">
        <v>204</v>
      </c>
      <c r="H10" s="17">
        <v>167</v>
      </c>
      <c r="I10" s="17">
        <v>177</v>
      </c>
      <c r="J10" s="30">
        <v>42</v>
      </c>
      <c r="K10" s="11">
        <f>SUM(D10+E10+F10+G10+H10+I10+J10)</f>
        <v>1218</v>
      </c>
      <c r="L10" s="12">
        <f>AVERAGE(D10:I10)</f>
        <v>196</v>
      </c>
      <c r="M10" s="13">
        <f>MAX(D10:I10)</f>
        <v>228</v>
      </c>
      <c r="P10" s="14">
        <f t="shared" si="0"/>
        <v>365.40000000000003</v>
      </c>
    </row>
    <row r="11" spans="1:16" ht="16.5">
      <c r="A11" s="5">
        <v>7</v>
      </c>
      <c r="B11" s="15">
        <v>85</v>
      </c>
      <c r="C11" s="16" t="s">
        <v>21</v>
      </c>
      <c r="D11" s="17">
        <v>202</v>
      </c>
      <c r="E11" s="17">
        <v>204</v>
      </c>
      <c r="F11" s="17">
        <v>142</v>
      </c>
      <c r="G11" s="17">
        <v>233</v>
      </c>
      <c r="H11" s="17">
        <v>233</v>
      </c>
      <c r="I11" s="17">
        <v>199</v>
      </c>
      <c r="J11" s="18">
        <v>0</v>
      </c>
      <c r="K11" s="11">
        <f>SUM(D11+E11+F11+G11+H11+I11+J11)</f>
        <v>1213</v>
      </c>
      <c r="L11" s="12">
        <f>AVERAGE(D11:I11)</f>
        <v>202.16666666666666</v>
      </c>
      <c r="M11" s="13">
        <f>MAX(D11:I11)</f>
        <v>233</v>
      </c>
      <c r="P11" s="14">
        <f t="shared" si="0"/>
        <v>363.90000000000003</v>
      </c>
    </row>
    <row r="12" spans="1:16" ht="16.5">
      <c r="A12" s="5">
        <v>8</v>
      </c>
      <c r="B12" s="6">
        <v>850</v>
      </c>
      <c r="C12" s="7" t="s">
        <v>22</v>
      </c>
      <c r="D12" s="8">
        <v>187</v>
      </c>
      <c r="E12" s="8">
        <v>225</v>
      </c>
      <c r="F12" s="8">
        <v>204</v>
      </c>
      <c r="G12" s="8">
        <v>179</v>
      </c>
      <c r="H12" s="8">
        <v>198</v>
      </c>
      <c r="I12" s="8">
        <v>208</v>
      </c>
      <c r="J12" s="19">
        <v>0</v>
      </c>
      <c r="K12" s="11">
        <f>SUM(D12+E12+F12+G12+H12+I12+J12)</f>
        <v>1201</v>
      </c>
      <c r="L12" s="12">
        <f>AVERAGE(D12:I12)</f>
        <v>200.16666666666666</v>
      </c>
      <c r="M12" s="13">
        <f>MAX(D12:I12)</f>
        <v>225</v>
      </c>
      <c r="P12" s="14">
        <f t="shared" si="0"/>
        <v>360.30000000000007</v>
      </c>
    </row>
    <row r="13" spans="1:16" ht="16.5">
      <c r="A13" s="5">
        <v>9</v>
      </c>
      <c r="B13" s="15">
        <v>1010</v>
      </c>
      <c r="C13" s="16" t="s">
        <v>23</v>
      </c>
      <c r="D13" s="9">
        <v>236</v>
      </c>
      <c r="E13" s="9">
        <v>171</v>
      </c>
      <c r="F13" s="9">
        <v>172</v>
      </c>
      <c r="G13" s="9">
        <v>192</v>
      </c>
      <c r="H13" s="9">
        <v>163</v>
      </c>
      <c r="I13" s="9">
        <v>235</v>
      </c>
      <c r="J13" s="10">
        <v>0</v>
      </c>
      <c r="K13" s="11">
        <f>SUM(D13+E13+F13+G13+H13+I13+J13)</f>
        <v>1169</v>
      </c>
      <c r="L13" s="12">
        <f>AVERAGE(D13:I13)</f>
        <v>194.83333333333334</v>
      </c>
      <c r="M13" s="13">
        <f>MAX(D13:I13)</f>
        <v>236</v>
      </c>
      <c r="P13" s="14">
        <f t="shared" si="0"/>
        <v>350.70000000000005</v>
      </c>
    </row>
    <row r="14" spans="1:16" ht="16.5" customHeight="1">
      <c r="A14" s="5">
        <v>10</v>
      </c>
      <c r="B14" s="6">
        <v>467</v>
      </c>
      <c r="C14" s="7" t="s">
        <v>24</v>
      </c>
      <c r="D14" s="17">
        <v>238</v>
      </c>
      <c r="E14" s="17">
        <v>189</v>
      </c>
      <c r="F14" s="17">
        <v>166</v>
      </c>
      <c r="G14" s="17">
        <v>194</v>
      </c>
      <c r="H14" s="17">
        <v>157</v>
      </c>
      <c r="I14" s="17">
        <v>181</v>
      </c>
      <c r="J14" s="18">
        <v>42</v>
      </c>
      <c r="K14" s="11">
        <f>SUM(D14+E14+F14+G14+H14+I14+J14)</f>
        <v>1167</v>
      </c>
      <c r="L14" s="12">
        <f>AVERAGE(D14:I14)</f>
        <v>187.5</v>
      </c>
      <c r="M14" s="13">
        <f>MAX(D14:I14)</f>
        <v>238</v>
      </c>
      <c r="P14" s="14">
        <f t="shared" si="0"/>
        <v>350.1000000000001</v>
      </c>
    </row>
    <row r="15" spans="1:16" ht="16.5">
      <c r="A15" s="5">
        <v>11</v>
      </c>
      <c r="B15" s="15">
        <v>935</v>
      </c>
      <c r="C15" s="16" t="s">
        <v>25</v>
      </c>
      <c r="D15" s="17">
        <v>188</v>
      </c>
      <c r="E15" s="17">
        <v>207</v>
      </c>
      <c r="F15" s="17">
        <v>168</v>
      </c>
      <c r="G15" s="17">
        <v>198</v>
      </c>
      <c r="H15" s="17">
        <v>181</v>
      </c>
      <c r="I15" s="17">
        <v>216</v>
      </c>
      <c r="J15" s="18">
        <v>0</v>
      </c>
      <c r="K15" s="11">
        <f>SUM(D15+E15+F15+G15+H15+I15+J15)</f>
        <v>1158</v>
      </c>
      <c r="L15" s="12">
        <f>AVERAGE(D15:I15)</f>
        <v>193</v>
      </c>
      <c r="M15" s="13">
        <f>MAX(D15:I15)</f>
        <v>216</v>
      </c>
      <c r="O15" t="s">
        <v>26</v>
      </c>
      <c r="P15" s="14">
        <f t="shared" si="0"/>
        <v>347.40000000000003</v>
      </c>
    </row>
    <row r="16" spans="1:16" ht="16.5">
      <c r="A16" s="5">
        <v>12</v>
      </c>
      <c r="B16" s="15">
        <v>745</v>
      </c>
      <c r="C16" s="16" t="s">
        <v>27</v>
      </c>
      <c r="D16" s="17">
        <v>199</v>
      </c>
      <c r="E16" s="17">
        <v>190</v>
      </c>
      <c r="F16" s="17">
        <v>217</v>
      </c>
      <c r="G16" s="17">
        <v>200</v>
      </c>
      <c r="H16" s="17">
        <v>151</v>
      </c>
      <c r="I16" s="17">
        <v>169</v>
      </c>
      <c r="J16" s="18">
        <v>30</v>
      </c>
      <c r="K16" s="11">
        <f>SUM(D16+E16+F16+G16+H16+I16+J16)</f>
        <v>1156</v>
      </c>
      <c r="L16" s="12">
        <f>AVERAGE(D16:I16)</f>
        <v>187.66666666666666</v>
      </c>
      <c r="M16" s="13">
        <f>MAX(D16:I16)</f>
        <v>217</v>
      </c>
      <c r="P16" s="14">
        <f t="shared" si="0"/>
        <v>346.80000000000007</v>
      </c>
    </row>
    <row r="17" spans="1:16" ht="16.5" customHeight="1">
      <c r="A17" s="5">
        <v>13</v>
      </c>
      <c r="B17" s="15">
        <v>1032</v>
      </c>
      <c r="C17" s="16" t="s">
        <v>28</v>
      </c>
      <c r="D17" s="17">
        <v>161</v>
      </c>
      <c r="E17" s="17">
        <v>145</v>
      </c>
      <c r="F17" s="17">
        <v>216</v>
      </c>
      <c r="G17" s="17">
        <v>183</v>
      </c>
      <c r="H17" s="29">
        <v>164</v>
      </c>
      <c r="I17" s="29">
        <v>213</v>
      </c>
      <c r="J17" s="18">
        <v>66</v>
      </c>
      <c r="K17" s="11">
        <f>SUM(D17+E17+F17+G17+H17+I17+J17)</f>
        <v>1148</v>
      </c>
      <c r="L17" s="12">
        <f>AVERAGE(D17:I17)</f>
        <v>180.33333333333334</v>
      </c>
      <c r="M17" s="13">
        <f>MAX(D17:I17)</f>
        <v>216</v>
      </c>
      <c r="P17" s="14">
        <f t="shared" si="0"/>
        <v>344.40000000000003</v>
      </c>
    </row>
    <row r="18" spans="1:16" ht="18" customHeight="1">
      <c r="A18" s="5">
        <v>14</v>
      </c>
      <c r="B18" s="15">
        <v>1027</v>
      </c>
      <c r="C18" s="16" t="s">
        <v>29</v>
      </c>
      <c r="D18" s="9">
        <v>147</v>
      </c>
      <c r="E18" s="9">
        <v>201</v>
      </c>
      <c r="F18" s="9">
        <v>210</v>
      </c>
      <c r="G18" s="9">
        <v>170</v>
      </c>
      <c r="H18" s="8">
        <v>226</v>
      </c>
      <c r="I18" s="8">
        <v>141</v>
      </c>
      <c r="J18" s="19">
        <v>42</v>
      </c>
      <c r="K18" s="11">
        <f>SUM(D18+E18+F18+G18+H18+I18+J18)</f>
        <v>1137</v>
      </c>
      <c r="L18" s="12">
        <f>AVERAGE(D18:I18)</f>
        <v>182.5</v>
      </c>
      <c r="M18" s="13">
        <f>MAX(D18:I18)</f>
        <v>226</v>
      </c>
      <c r="P18" s="14">
        <f t="shared" si="0"/>
        <v>341.1</v>
      </c>
    </row>
    <row r="19" spans="1:16" ht="18" customHeight="1">
      <c r="A19" s="5">
        <v>15</v>
      </c>
      <c r="B19" s="6">
        <v>606</v>
      </c>
      <c r="C19" s="7" t="s">
        <v>30</v>
      </c>
      <c r="D19" s="8">
        <v>163</v>
      </c>
      <c r="E19" s="8">
        <v>159</v>
      </c>
      <c r="F19" s="8">
        <v>184</v>
      </c>
      <c r="G19" s="8">
        <v>166</v>
      </c>
      <c r="H19" s="9">
        <v>234</v>
      </c>
      <c r="I19" s="9">
        <v>174</v>
      </c>
      <c r="J19" s="19">
        <v>54</v>
      </c>
      <c r="K19" s="11">
        <f>SUM(D19+E19+F19+G19+H19+I19+J19)</f>
        <v>1134</v>
      </c>
      <c r="L19" s="12">
        <f>AVERAGE(D19:I19)</f>
        <v>180</v>
      </c>
      <c r="M19" s="13">
        <f>MAX(D19:I19)</f>
        <v>234</v>
      </c>
      <c r="P19" s="14">
        <f t="shared" si="0"/>
        <v>340.20000000000005</v>
      </c>
    </row>
    <row r="20" spans="1:16" ht="18" customHeight="1">
      <c r="A20" s="5">
        <v>16</v>
      </c>
      <c r="B20" s="6">
        <v>1065</v>
      </c>
      <c r="C20" s="7" t="s">
        <v>31</v>
      </c>
      <c r="D20" s="8">
        <v>167</v>
      </c>
      <c r="E20" s="8">
        <v>212</v>
      </c>
      <c r="F20" s="8">
        <v>221</v>
      </c>
      <c r="G20" s="8">
        <v>190</v>
      </c>
      <c r="H20" s="8">
        <v>169</v>
      </c>
      <c r="I20" s="8">
        <v>129</v>
      </c>
      <c r="J20" s="19">
        <v>0</v>
      </c>
      <c r="K20" s="11">
        <f>SUM(D20+E20+F20+G20+H20+I20+J20)</f>
        <v>1088</v>
      </c>
      <c r="L20" s="12">
        <f>AVERAGE(D20:I20)</f>
        <v>181.33333333333334</v>
      </c>
      <c r="M20" s="13">
        <f>MAX(D20:I20)</f>
        <v>221</v>
      </c>
      <c r="P20" s="14">
        <f t="shared" si="0"/>
        <v>326.40000000000003</v>
      </c>
    </row>
    <row r="21" spans="1:16" ht="18" customHeight="1">
      <c r="A21" s="5">
        <v>17</v>
      </c>
      <c r="B21" s="15">
        <v>279</v>
      </c>
      <c r="C21" s="16" t="s">
        <v>63</v>
      </c>
      <c r="D21" s="17">
        <v>174</v>
      </c>
      <c r="E21" s="17">
        <v>201</v>
      </c>
      <c r="F21" s="17">
        <v>253</v>
      </c>
      <c r="G21" s="17">
        <v>150</v>
      </c>
      <c r="H21" s="17">
        <v>224</v>
      </c>
      <c r="I21" s="17">
        <v>165</v>
      </c>
      <c r="J21" s="18">
        <v>36</v>
      </c>
      <c r="K21" s="11">
        <f>SUM(D21+E21+F21+G21+H21+I21+J21)</f>
        <v>1203</v>
      </c>
      <c r="L21" s="12">
        <f>AVERAGE(D21:I21)</f>
        <v>194.5</v>
      </c>
      <c r="M21" s="13">
        <f>MAX(D21:I21)</f>
        <v>253</v>
      </c>
      <c r="P21" s="14">
        <f t="shared" si="0"/>
        <v>360.90000000000003</v>
      </c>
    </row>
    <row r="22" spans="1:16" ht="18" customHeight="1">
      <c r="A22" s="5">
        <v>18</v>
      </c>
      <c r="B22" s="15">
        <v>280</v>
      </c>
      <c r="C22" s="16" t="s">
        <v>33</v>
      </c>
      <c r="D22" s="29">
        <v>178</v>
      </c>
      <c r="E22" s="29">
        <v>170</v>
      </c>
      <c r="F22" s="29">
        <v>192</v>
      </c>
      <c r="G22" s="29">
        <v>188</v>
      </c>
      <c r="H22" s="29">
        <v>163</v>
      </c>
      <c r="I22" s="29">
        <v>229</v>
      </c>
      <c r="J22" s="30">
        <v>30</v>
      </c>
      <c r="K22" s="11">
        <f>SUM(D22+E22+F22+G22+H22+I22+J22)</f>
        <v>1150</v>
      </c>
      <c r="L22" s="12">
        <f>AVERAGE(D22:I22)</f>
        <v>186.66666666666666</v>
      </c>
      <c r="M22" s="13">
        <f>MAX(D22:I22)</f>
        <v>229</v>
      </c>
      <c r="P22" s="14">
        <f t="shared" si="0"/>
        <v>345.00000000000006</v>
      </c>
    </row>
    <row r="23" spans="1:16" ht="18" customHeight="1">
      <c r="A23" s="5">
        <v>19</v>
      </c>
      <c r="B23" s="6">
        <v>833</v>
      </c>
      <c r="C23" s="7" t="s">
        <v>34</v>
      </c>
      <c r="D23" s="8">
        <v>187</v>
      </c>
      <c r="E23" s="8">
        <v>214</v>
      </c>
      <c r="F23" s="8">
        <v>230</v>
      </c>
      <c r="G23" s="8">
        <v>113</v>
      </c>
      <c r="H23" s="8">
        <v>213</v>
      </c>
      <c r="I23" s="8">
        <v>177</v>
      </c>
      <c r="J23" s="19">
        <v>0</v>
      </c>
      <c r="K23" s="11">
        <f>SUM(D23+E23+F23+G23+H23+I23+J23)</f>
        <v>1134</v>
      </c>
      <c r="L23" s="12">
        <f>AVERAGE(D23:I23)</f>
        <v>189</v>
      </c>
      <c r="M23" s="13">
        <f>MAX(D23:I23)</f>
        <v>230</v>
      </c>
      <c r="P23" s="14">
        <f t="shared" si="0"/>
        <v>340.20000000000005</v>
      </c>
    </row>
    <row r="24" spans="1:16" ht="18" customHeight="1">
      <c r="A24" s="5">
        <v>20</v>
      </c>
      <c r="B24" s="6">
        <v>762</v>
      </c>
      <c r="C24" s="7" t="s">
        <v>35</v>
      </c>
      <c r="D24" s="8">
        <v>188</v>
      </c>
      <c r="E24" s="8">
        <v>159</v>
      </c>
      <c r="F24" s="8">
        <v>167</v>
      </c>
      <c r="G24" s="8">
        <v>158</v>
      </c>
      <c r="H24" s="9">
        <v>198</v>
      </c>
      <c r="I24" s="9">
        <v>189</v>
      </c>
      <c r="J24" s="19">
        <v>0</v>
      </c>
      <c r="K24" s="11">
        <f>SUM(D24+E24+F24+G24+H24+I24+J24)</f>
        <v>1059</v>
      </c>
      <c r="L24" s="12">
        <f>AVERAGE(D24:I24)</f>
        <v>176.5</v>
      </c>
      <c r="M24" s="13">
        <f>MAX(D24:I24)</f>
        <v>198</v>
      </c>
      <c r="P24" s="14">
        <f t="shared" si="0"/>
        <v>317.70000000000005</v>
      </c>
    </row>
    <row r="25" spans="1:16" ht="18" customHeight="1">
      <c r="A25" s="5">
        <v>21</v>
      </c>
      <c r="B25" s="15">
        <v>368</v>
      </c>
      <c r="C25" s="16" t="s">
        <v>36</v>
      </c>
      <c r="D25" s="17">
        <v>160</v>
      </c>
      <c r="E25" s="17">
        <v>144</v>
      </c>
      <c r="F25" s="17">
        <v>171</v>
      </c>
      <c r="G25" s="17">
        <v>166</v>
      </c>
      <c r="H25" s="17">
        <v>216</v>
      </c>
      <c r="I25" s="17">
        <v>171</v>
      </c>
      <c r="J25" s="18">
        <v>0</v>
      </c>
      <c r="K25" s="11">
        <f>SUM(D25+E25+F25+G25+H25+I25+J25)</f>
        <v>1028</v>
      </c>
      <c r="L25" s="12">
        <f>AVERAGE(D25:I25)</f>
        <v>171.33333333333334</v>
      </c>
      <c r="M25" s="13">
        <f>MAX(D25:I25)</f>
        <v>216</v>
      </c>
      <c r="P25" s="14">
        <f t="shared" si="0"/>
        <v>308.40000000000003</v>
      </c>
    </row>
    <row r="26" spans="1:16" ht="18" customHeight="1">
      <c r="A26" s="5">
        <v>22</v>
      </c>
      <c r="B26" s="6">
        <v>849</v>
      </c>
      <c r="C26" s="7" t="s">
        <v>37</v>
      </c>
      <c r="D26" s="17">
        <v>191</v>
      </c>
      <c r="E26" s="17">
        <v>225</v>
      </c>
      <c r="F26" s="17">
        <v>174</v>
      </c>
      <c r="G26" s="17">
        <v>127</v>
      </c>
      <c r="H26" s="17">
        <v>154</v>
      </c>
      <c r="I26" s="17">
        <v>148</v>
      </c>
      <c r="J26" s="18">
        <v>0</v>
      </c>
      <c r="K26" s="11">
        <f>SUM(D26+E26+F26+G26+H26+I26+J26)</f>
        <v>1019</v>
      </c>
      <c r="L26" s="12">
        <f>AVERAGE(D26:I26)</f>
        <v>169.83333333333334</v>
      </c>
      <c r="M26" s="13">
        <f>MAX(D26:I26)</f>
        <v>225</v>
      </c>
      <c r="P26" s="14">
        <f t="shared" si="0"/>
        <v>305.70000000000005</v>
      </c>
    </row>
    <row r="27" spans="1:16" ht="18" customHeight="1">
      <c r="A27" s="5">
        <v>23</v>
      </c>
      <c r="B27" s="15">
        <v>726</v>
      </c>
      <c r="C27" s="16" t="s">
        <v>38</v>
      </c>
      <c r="D27" s="17">
        <v>158</v>
      </c>
      <c r="E27" s="9">
        <v>152</v>
      </c>
      <c r="F27" s="9">
        <v>171</v>
      </c>
      <c r="G27" s="9">
        <v>156</v>
      </c>
      <c r="H27" s="9">
        <v>142</v>
      </c>
      <c r="I27" s="9">
        <v>183</v>
      </c>
      <c r="J27" s="19">
        <v>42</v>
      </c>
      <c r="K27" s="11">
        <f>SUM(D27+E27+F27+G27+H27+I27+J27)</f>
        <v>1004</v>
      </c>
      <c r="L27" s="12">
        <f>AVERAGE(D27:I27)</f>
        <v>160.33333333333334</v>
      </c>
      <c r="M27" s="13">
        <f>MAX(D27:I27)</f>
        <v>183</v>
      </c>
      <c r="P27" s="14">
        <f t="shared" si="0"/>
        <v>301.20000000000005</v>
      </c>
    </row>
    <row r="28" spans="1:13" ht="18" customHeight="1">
      <c r="A28" s="5">
        <v>24</v>
      </c>
      <c r="B28" s="6">
        <v>1153</v>
      </c>
      <c r="C28" s="7" t="s">
        <v>39</v>
      </c>
      <c r="D28" s="9">
        <v>196</v>
      </c>
      <c r="E28" s="9">
        <v>143</v>
      </c>
      <c r="F28" s="9">
        <v>144</v>
      </c>
      <c r="G28" s="9">
        <v>156</v>
      </c>
      <c r="H28" s="9">
        <v>182</v>
      </c>
      <c r="I28" s="9">
        <v>155</v>
      </c>
      <c r="J28" s="19">
        <v>0</v>
      </c>
      <c r="K28" s="11">
        <f>SUM(D28+E28+F28+G28+H28+I28+J28)</f>
        <v>976</v>
      </c>
      <c r="L28" s="12">
        <f>AVERAGE(D28:I28)</f>
        <v>162.66666666666666</v>
      </c>
      <c r="M28" s="13">
        <f>MAX(D28:I28)</f>
        <v>196</v>
      </c>
    </row>
    <row r="29" spans="1:13" ht="18" customHeight="1">
      <c r="A29" s="5">
        <v>25</v>
      </c>
      <c r="B29" s="6">
        <v>728</v>
      </c>
      <c r="C29" s="7" t="s">
        <v>40</v>
      </c>
      <c r="D29" s="8">
        <v>148</v>
      </c>
      <c r="E29" s="8">
        <v>164</v>
      </c>
      <c r="F29" s="8">
        <v>139</v>
      </c>
      <c r="G29" s="8">
        <v>139</v>
      </c>
      <c r="H29" s="8">
        <v>169</v>
      </c>
      <c r="I29" s="8">
        <v>167</v>
      </c>
      <c r="J29" s="19">
        <v>42</v>
      </c>
      <c r="K29" s="11">
        <f>SUM(D29+E29+F29+G29+H29+I29+J29)</f>
        <v>968</v>
      </c>
      <c r="L29" s="12">
        <f>AVERAGE(D29:I29)</f>
        <v>154.33333333333334</v>
      </c>
      <c r="M29" s="13">
        <f>MAX(D29:I29)</f>
        <v>169</v>
      </c>
    </row>
    <row r="30" spans="1:13" ht="18" customHeight="1">
      <c r="A30" s="5">
        <v>26</v>
      </c>
      <c r="B30" s="15">
        <v>653</v>
      </c>
      <c r="C30" s="16" t="s">
        <v>41</v>
      </c>
      <c r="D30" s="8">
        <v>144</v>
      </c>
      <c r="E30" s="8">
        <v>210</v>
      </c>
      <c r="F30" s="8">
        <v>131</v>
      </c>
      <c r="G30" s="8">
        <v>137</v>
      </c>
      <c r="H30" s="8">
        <v>143</v>
      </c>
      <c r="I30" s="8">
        <v>123</v>
      </c>
      <c r="J30" s="19">
        <v>42</v>
      </c>
      <c r="K30" s="11">
        <f>SUM(D30+E30+F30+G30+H30+I30+J30)</f>
        <v>930</v>
      </c>
      <c r="L30" s="12">
        <f>AVERAGE(D30:I30)</f>
        <v>148</v>
      </c>
      <c r="M30" s="13">
        <f>MAX(D30:I30)</f>
        <v>210</v>
      </c>
    </row>
    <row r="31" spans="1:13" ht="18" customHeight="1">
      <c r="A31" s="5">
        <v>27</v>
      </c>
      <c r="B31" s="6">
        <v>393</v>
      </c>
      <c r="C31" s="7" t="s">
        <v>64</v>
      </c>
      <c r="D31" s="9">
        <v>171</v>
      </c>
      <c r="E31" s="9">
        <v>132</v>
      </c>
      <c r="F31" s="9">
        <v>99</v>
      </c>
      <c r="G31" s="9">
        <v>159</v>
      </c>
      <c r="H31" s="9">
        <v>145</v>
      </c>
      <c r="I31" s="9">
        <v>143</v>
      </c>
      <c r="J31" s="19">
        <v>72</v>
      </c>
      <c r="K31" s="11">
        <f>SUM(D31+E31+F31+G31+H31+I31+J31)</f>
        <v>921</v>
      </c>
      <c r="L31" s="12">
        <f>AVERAGE(D31:I31)</f>
        <v>141.5</v>
      </c>
      <c r="M31" s="13">
        <f>MAX(D31:I31)</f>
        <v>171</v>
      </c>
    </row>
    <row r="32" spans="1:13" ht="18" customHeight="1">
      <c r="A32" s="5">
        <v>28</v>
      </c>
      <c r="B32" s="15">
        <v>84</v>
      </c>
      <c r="C32" s="16" t="s">
        <v>43</v>
      </c>
      <c r="D32" s="17">
        <v>135</v>
      </c>
      <c r="E32" s="17">
        <v>216</v>
      </c>
      <c r="F32" s="17">
        <v>188</v>
      </c>
      <c r="G32" s="17">
        <v>210</v>
      </c>
      <c r="H32" s="17">
        <v>156</v>
      </c>
      <c r="I32" s="17"/>
      <c r="J32" s="18">
        <v>0</v>
      </c>
      <c r="K32" s="11">
        <f>SUM(D32+E32+F32+G32+H32+I32+J32)</f>
        <v>905</v>
      </c>
      <c r="L32" s="12">
        <f>AVERAGE(D32:I32)</f>
        <v>181</v>
      </c>
      <c r="M32" s="13">
        <f>MAX(D32:I32)</f>
        <v>216</v>
      </c>
    </row>
    <row r="33" spans="1:13" ht="18" customHeight="1">
      <c r="A33" s="5">
        <v>29</v>
      </c>
      <c r="B33" s="6">
        <v>1155</v>
      </c>
      <c r="C33" s="7" t="s">
        <v>44</v>
      </c>
      <c r="D33" s="8">
        <v>145</v>
      </c>
      <c r="E33" s="8">
        <v>135</v>
      </c>
      <c r="F33" s="8">
        <v>134</v>
      </c>
      <c r="G33" s="8">
        <v>143</v>
      </c>
      <c r="H33" s="8">
        <v>181</v>
      </c>
      <c r="I33" s="8">
        <v>106</v>
      </c>
      <c r="J33" s="19">
        <v>0</v>
      </c>
      <c r="K33" s="11">
        <f>SUM(D33+E33+F33+G33+H33+I33+J33)</f>
        <v>844</v>
      </c>
      <c r="L33" s="12">
        <f>AVERAGE(D33:I33)</f>
        <v>140.66666666666666</v>
      </c>
      <c r="M33" s="13">
        <f>MAX(D33:I33)</f>
        <v>181</v>
      </c>
    </row>
    <row r="34" spans="1:13" ht="18" customHeight="1">
      <c r="A34" s="5">
        <v>30</v>
      </c>
      <c r="B34" s="6">
        <v>1066</v>
      </c>
      <c r="C34" s="7" t="s">
        <v>45</v>
      </c>
      <c r="D34" s="9">
        <v>183</v>
      </c>
      <c r="E34" s="9">
        <v>122</v>
      </c>
      <c r="F34" s="9">
        <v>151</v>
      </c>
      <c r="G34" s="9">
        <v>144</v>
      </c>
      <c r="H34" s="9">
        <v>118</v>
      </c>
      <c r="I34" s="9">
        <v>100</v>
      </c>
      <c r="J34" s="19">
        <v>0</v>
      </c>
      <c r="K34" s="11">
        <f>SUM(D34+E34+F34+G34+H34+I34+J34)</f>
        <v>818</v>
      </c>
      <c r="L34" s="12">
        <f>AVERAGE(D34:I34)</f>
        <v>136.33333333333334</v>
      </c>
      <c r="M34" s="13">
        <f>MAX(D34:I34)</f>
        <v>183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 selectLockedCells="1" selectUnlockedCells="1"/>
  <mergeCells count="13">
    <mergeCell ref="F1:F4"/>
    <mergeCell ref="G1:G4"/>
    <mergeCell ref="H1:H4"/>
    <mergeCell ref="M2:M4"/>
    <mergeCell ref="I1:I4"/>
    <mergeCell ref="J1:J4"/>
    <mergeCell ref="K1:L1"/>
    <mergeCell ref="A2:C3"/>
    <mergeCell ref="K2:K4"/>
    <mergeCell ref="L2:L4"/>
    <mergeCell ref="A1:C1"/>
    <mergeCell ref="D1:D4"/>
    <mergeCell ref="E1:E4"/>
  </mergeCells>
  <conditionalFormatting sqref="D28:I34">
    <cfRule type="cellIs" priority="28" dxfId="2" operator="between" stopIfTrue="1">
      <formula>200</formula>
      <formula>219</formula>
    </cfRule>
    <cfRule type="cellIs" priority="29" dxfId="1" operator="between" stopIfTrue="1">
      <formula>220</formula>
      <formula>249</formula>
    </cfRule>
    <cfRule type="cellIs" priority="30" dxfId="0" operator="between" stopIfTrue="1">
      <formula>250</formula>
      <formula>300</formula>
    </cfRule>
  </conditionalFormatting>
  <conditionalFormatting sqref="D5:I16 D24:I27">
    <cfRule type="cellIs" priority="25" dxfId="2" operator="between" stopIfTrue="1">
      <formula>200</formula>
      <formula>219</formula>
    </cfRule>
    <cfRule type="cellIs" priority="26" dxfId="1" operator="between" stopIfTrue="1">
      <formula>220</formula>
      <formula>249</formula>
    </cfRule>
    <cfRule type="cellIs" priority="27" dxfId="0" operator="between" stopIfTrue="1">
      <formula>250</formula>
      <formula>300</formula>
    </cfRule>
  </conditionalFormatting>
  <conditionalFormatting sqref="D22:I22">
    <cfRule type="cellIs" priority="1" dxfId="2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0" operator="between" stopIfTrue="1">
      <formula>250</formula>
      <formula>300</formula>
    </cfRule>
  </conditionalFormatting>
  <conditionalFormatting sqref="D17:I18">
    <cfRule type="cellIs" priority="16" dxfId="2" operator="between" stopIfTrue="1">
      <formula>200</formula>
      <formula>219</formula>
    </cfRule>
    <cfRule type="cellIs" priority="17" dxfId="1" operator="between" stopIfTrue="1">
      <formula>220</formula>
      <formula>249</formula>
    </cfRule>
    <cfRule type="cellIs" priority="18" dxfId="0" operator="between" stopIfTrue="1">
      <formula>250</formula>
      <formula>300</formula>
    </cfRule>
  </conditionalFormatting>
  <conditionalFormatting sqref="D19:I19">
    <cfRule type="cellIs" priority="13" dxfId="2" operator="between" stopIfTrue="1">
      <formula>200</formula>
      <formula>219</formula>
    </cfRule>
    <cfRule type="cellIs" priority="14" dxfId="1" operator="between" stopIfTrue="1">
      <formula>220</formula>
      <formula>249</formula>
    </cfRule>
    <cfRule type="cellIs" priority="15" dxfId="0" operator="between" stopIfTrue="1">
      <formula>250</formula>
      <formula>300</formula>
    </cfRule>
  </conditionalFormatting>
  <conditionalFormatting sqref="D20:I20">
    <cfRule type="cellIs" priority="10" dxfId="2" operator="between" stopIfTrue="1">
      <formula>200</formula>
      <formula>219</formula>
    </cfRule>
    <cfRule type="cellIs" priority="11" dxfId="1" operator="between" stopIfTrue="1">
      <formula>220</formula>
      <formula>249</formula>
    </cfRule>
    <cfRule type="cellIs" priority="12" dxfId="0" operator="between" stopIfTrue="1">
      <formula>250</formula>
      <formula>300</formula>
    </cfRule>
  </conditionalFormatting>
  <conditionalFormatting sqref="D21:I21">
    <cfRule type="cellIs" priority="7" dxfId="2" operator="between" stopIfTrue="1">
      <formula>200</formula>
      <formula>219</formula>
    </cfRule>
    <cfRule type="cellIs" priority="8" dxfId="1" operator="between" stopIfTrue="1">
      <formula>220</formula>
      <formula>249</formula>
    </cfRule>
    <cfRule type="cellIs" priority="9" dxfId="0" operator="between" stopIfTrue="1">
      <formula>250</formula>
      <formula>300</formula>
    </cfRule>
  </conditionalFormatting>
  <conditionalFormatting sqref="D23:I23">
    <cfRule type="cellIs" priority="4" dxfId="2" operator="between" stopIfTrue="1">
      <formula>200</formula>
      <formula>219</formula>
    </cfRule>
    <cfRule type="cellIs" priority="5" dxfId="1" operator="between" stopIfTrue="1">
      <formula>220</formula>
      <formula>249</formula>
    </cfRule>
    <cfRule type="cellIs" priority="6" dxfId="0" operator="between" stopIfTrue="1">
      <formula>250</formula>
      <formula>300</formula>
    </cfRule>
  </conditionalFormatting>
  <printOptions/>
  <pageMargins left="0.22916666666666666" right="0.14652777777777778" top="0.21944444444444444" bottom="0.1840277777777778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workbookViewId="0" topLeftCell="A1">
      <selection activeCell="C9" sqref="C9"/>
    </sheetView>
  </sheetViews>
  <sheetFormatPr defaultColWidth="9.28125" defaultRowHeight="12.75"/>
  <cols>
    <col min="1" max="1" width="4.8515625" style="0" customWidth="1"/>
    <col min="2" max="2" width="5.421875" style="0" customWidth="1"/>
    <col min="3" max="3" width="27.7109375" style="0" customWidth="1"/>
    <col min="4" max="8" width="5.7109375" style="0" customWidth="1"/>
    <col min="9" max="9" width="4.00390625" style="0" customWidth="1"/>
    <col min="10" max="10" width="8.8515625" style="0" customWidth="1"/>
    <col min="11" max="11" width="9.421875" style="0" customWidth="1"/>
    <col min="12" max="12" width="6.28125" style="0" customWidth="1"/>
    <col min="13" max="13" width="3.421875" style="0" customWidth="1"/>
    <col min="14" max="14" width="8.140625" style="0" customWidth="1"/>
    <col min="15" max="15" width="8.8515625" style="0" customWidth="1"/>
  </cols>
  <sheetData>
    <row r="1" spans="1:11" ht="21" customHeight="1">
      <c r="A1" s="55" t="s">
        <v>0</v>
      </c>
      <c r="B1" s="55"/>
      <c r="C1" s="55"/>
      <c r="D1" s="56" t="s">
        <v>46</v>
      </c>
      <c r="E1" s="56" t="s">
        <v>1</v>
      </c>
      <c r="F1" s="53" t="s">
        <v>2</v>
      </c>
      <c r="G1" s="53" t="s">
        <v>3</v>
      </c>
      <c r="H1" s="53" t="s">
        <v>4</v>
      </c>
      <c r="I1" s="53" t="s">
        <v>7</v>
      </c>
      <c r="J1" s="53" t="s">
        <v>9</v>
      </c>
      <c r="K1" s="53" t="s">
        <v>10</v>
      </c>
    </row>
    <row r="2" spans="1:11" ht="15" customHeight="1">
      <c r="A2" s="54" t="s">
        <v>65</v>
      </c>
      <c r="B2" s="54"/>
      <c r="C2" s="54"/>
      <c r="D2" s="56"/>
      <c r="E2" s="56"/>
      <c r="F2" s="56"/>
      <c r="G2" s="56"/>
      <c r="H2" s="53"/>
      <c r="I2" s="53"/>
      <c r="J2" s="53"/>
      <c r="K2" s="53"/>
    </row>
    <row r="3" spans="1:11" ht="30" customHeight="1">
      <c r="A3" s="54"/>
      <c r="B3" s="54"/>
      <c r="C3" s="54"/>
      <c r="D3" s="56"/>
      <c r="E3" s="56"/>
      <c r="F3" s="56"/>
      <c r="G3" s="56"/>
      <c r="H3" s="53"/>
      <c r="I3" s="53"/>
      <c r="J3" s="53"/>
      <c r="K3" s="53"/>
    </row>
    <row r="4" spans="1:11" ht="13.5">
      <c r="A4" s="20" t="s">
        <v>12</v>
      </c>
      <c r="B4" s="21" t="s">
        <v>13</v>
      </c>
      <c r="C4" s="20" t="s">
        <v>14</v>
      </c>
      <c r="D4" s="56"/>
      <c r="E4" s="56"/>
      <c r="F4" s="56"/>
      <c r="G4" s="56"/>
      <c r="H4" s="53"/>
      <c r="I4" s="53"/>
      <c r="J4" s="53"/>
      <c r="K4" s="53"/>
    </row>
    <row r="5" spans="1:11" ht="16.5">
      <c r="A5" s="20">
        <v>1</v>
      </c>
      <c r="B5" s="22">
        <f>'Milenium tour 1.kolo'!B9</f>
        <v>1020</v>
      </c>
      <c r="C5" s="23" t="str">
        <f>'Milenium tour 1.kolo'!C9</f>
        <v>Karlík Lukáš</v>
      </c>
      <c r="D5" s="24">
        <f>'Milenium tour 1.kolo'!P9</f>
        <v>369.6000000000001</v>
      </c>
      <c r="E5" s="25">
        <v>177</v>
      </c>
      <c r="F5" s="25">
        <v>247</v>
      </c>
      <c r="G5" s="25">
        <v>217</v>
      </c>
      <c r="H5" s="25">
        <v>289</v>
      </c>
      <c r="I5" s="26">
        <v>0</v>
      </c>
      <c r="J5" s="27">
        <f>SUM(D5:I5)</f>
        <v>1299.6000000000001</v>
      </c>
      <c r="K5" s="28">
        <f>AVERAGE(E5:H5)</f>
        <v>232.5</v>
      </c>
    </row>
    <row r="6" spans="1:11" ht="16.5">
      <c r="A6" s="20">
        <v>2</v>
      </c>
      <c r="B6" s="22">
        <f>'Milenium tour 1.kolo'!B5</f>
        <v>321</v>
      </c>
      <c r="C6" s="7" t="str">
        <f>'Milenium tour 1.kolo'!C5</f>
        <v>Homola Michal</v>
      </c>
      <c r="D6" s="24">
        <f>'Milenium tour 1.kolo'!P5</f>
        <v>411.30000000000007</v>
      </c>
      <c r="E6" s="9">
        <v>187</v>
      </c>
      <c r="F6" s="9">
        <v>191</v>
      </c>
      <c r="G6" s="9">
        <v>256</v>
      </c>
      <c r="H6" s="9">
        <v>246</v>
      </c>
      <c r="I6" s="10">
        <v>0</v>
      </c>
      <c r="J6" s="27">
        <f>SUM(D6:I6)</f>
        <v>1291.3000000000002</v>
      </c>
      <c r="K6" s="28">
        <f>AVERAGE(E6:H6)</f>
        <v>220</v>
      </c>
    </row>
    <row r="7" spans="1:11" ht="16.5">
      <c r="A7" s="20">
        <v>3</v>
      </c>
      <c r="B7" s="22">
        <f>'Milenium tour 1.kolo'!B7</f>
        <v>369</v>
      </c>
      <c r="C7" s="7" t="str">
        <f>'Milenium tour 1.kolo'!C7</f>
        <v>Duba Róbert</v>
      </c>
      <c r="D7" s="24">
        <f>'Milenium tour 1.kolo'!P7</f>
        <v>376.20000000000005</v>
      </c>
      <c r="E7" s="9">
        <v>223</v>
      </c>
      <c r="F7" s="9">
        <v>195</v>
      </c>
      <c r="G7" s="9">
        <v>196</v>
      </c>
      <c r="H7" s="9">
        <v>163</v>
      </c>
      <c r="I7" s="10">
        <v>0</v>
      </c>
      <c r="J7" s="27">
        <f>SUM(D7:I7)</f>
        <v>1153.2</v>
      </c>
      <c r="K7" s="28">
        <f>AVERAGE(E7:H7)</f>
        <v>194.25</v>
      </c>
    </row>
    <row r="8" spans="1:11" ht="16.5">
      <c r="A8" s="20">
        <v>4</v>
      </c>
      <c r="B8" s="22">
        <f>'Milenium tour 1.kolo'!B19</f>
        <v>606</v>
      </c>
      <c r="C8" s="7" t="str">
        <f>'Milenium tour 1.kolo'!C19</f>
        <v>Kuziel František</v>
      </c>
      <c r="D8" s="24">
        <f>'Milenium tour 1.kolo'!P19</f>
        <v>340.20000000000005</v>
      </c>
      <c r="E8" s="9">
        <v>171</v>
      </c>
      <c r="F8" s="9">
        <v>169</v>
      </c>
      <c r="G8" s="9">
        <v>224</v>
      </c>
      <c r="H8" s="9">
        <v>201</v>
      </c>
      <c r="I8" s="10">
        <v>36</v>
      </c>
      <c r="J8" s="27">
        <f>SUM(D8:I8)</f>
        <v>1141.2</v>
      </c>
      <c r="K8" s="28">
        <f>AVERAGE(E8:H8)</f>
        <v>191.25</v>
      </c>
    </row>
    <row r="9" spans="1:11" ht="16.5">
      <c r="A9" s="20">
        <v>5</v>
      </c>
      <c r="B9" s="22">
        <f>'Milenium tour 1.kolo'!B6</f>
        <v>848</v>
      </c>
      <c r="C9" s="7" t="str">
        <f>'Milenium tour 1.kolo'!C6</f>
        <v>Graus Karol</v>
      </c>
      <c r="D9" s="24">
        <f>'Milenium tour 1.kolo'!P6</f>
        <v>378.6000000000001</v>
      </c>
      <c r="E9" s="9">
        <v>166</v>
      </c>
      <c r="F9" s="9">
        <v>244</v>
      </c>
      <c r="G9" s="9">
        <v>181</v>
      </c>
      <c r="H9" s="9">
        <v>169</v>
      </c>
      <c r="I9" s="10">
        <v>0</v>
      </c>
      <c r="J9" s="27">
        <f>SUM(D9:I9)</f>
        <v>1138.6000000000001</v>
      </c>
      <c r="K9" s="28">
        <f>AVERAGE(E9:H9)</f>
        <v>190</v>
      </c>
    </row>
    <row r="10" spans="1:11" ht="16.5">
      <c r="A10" s="20">
        <v>6</v>
      </c>
      <c r="B10" s="22">
        <f>'Milenium tour 1.kolo'!B13</f>
        <v>1010</v>
      </c>
      <c r="C10" s="7" t="str">
        <f>'Milenium tour 1.kolo'!C13</f>
        <v>Košecký Matej</v>
      </c>
      <c r="D10" s="24">
        <f>'Milenium tour 1.kolo'!P13</f>
        <v>350.70000000000005</v>
      </c>
      <c r="E10" s="9">
        <v>187</v>
      </c>
      <c r="F10" s="9">
        <v>176</v>
      </c>
      <c r="G10" s="9">
        <v>209</v>
      </c>
      <c r="H10" s="9">
        <v>215</v>
      </c>
      <c r="I10" s="10">
        <v>0</v>
      </c>
      <c r="J10" s="27">
        <f>SUM(D10:I10)</f>
        <v>1137.7</v>
      </c>
      <c r="K10" s="28">
        <f>AVERAGE(E10:H10)</f>
        <v>196.75</v>
      </c>
    </row>
    <row r="11" spans="1:11" ht="16.5">
      <c r="A11" s="20">
        <v>7</v>
      </c>
      <c r="B11" s="22">
        <f>'Milenium tour 1.kolo'!B11</f>
        <v>85</v>
      </c>
      <c r="C11" s="7" t="str">
        <f>'Milenium tour 1.kolo'!C11</f>
        <v>Koník Miroslav</v>
      </c>
      <c r="D11" s="24">
        <f>'Milenium tour 1.kolo'!P11</f>
        <v>363.90000000000003</v>
      </c>
      <c r="E11" s="9">
        <v>178</v>
      </c>
      <c r="F11" s="9">
        <v>152</v>
      </c>
      <c r="G11" s="9">
        <v>230</v>
      </c>
      <c r="H11" s="9">
        <v>204</v>
      </c>
      <c r="I11" s="10">
        <v>0</v>
      </c>
      <c r="J11" s="27">
        <f>SUM(D11:I11)</f>
        <v>1127.9</v>
      </c>
      <c r="K11" s="28">
        <f>AVERAGE(E11:H11)</f>
        <v>191</v>
      </c>
    </row>
    <row r="12" spans="1:11" ht="16.5">
      <c r="A12" s="20">
        <v>8</v>
      </c>
      <c r="B12" s="22">
        <f>'Milenium tour 1.kolo'!B20</f>
        <v>1065</v>
      </c>
      <c r="C12" s="7" t="str">
        <f>'Milenium tour 1.kolo'!C20</f>
        <v>Buršák Daniel</v>
      </c>
      <c r="D12" s="24">
        <f>'Milenium tour 1.kolo'!P20</f>
        <v>326.40000000000003</v>
      </c>
      <c r="E12" s="9">
        <v>201</v>
      </c>
      <c r="F12" s="9">
        <v>212</v>
      </c>
      <c r="G12" s="9">
        <v>179</v>
      </c>
      <c r="H12" s="9">
        <v>202</v>
      </c>
      <c r="I12" s="10">
        <v>0</v>
      </c>
      <c r="J12" s="27">
        <f>SUM(D12:I12)</f>
        <v>1120.4</v>
      </c>
      <c r="K12" s="28">
        <f>AVERAGE(E12:H12)</f>
        <v>198.5</v>
      </c>
    </row>
    <row r="13" spans="1:11" ht="16.5">
      <c r="A13" s="20">
        <v>9</v>
      </c>
      <c r="B13" s="22">
        <f>'Milenium tour 1.kolo'!B12</f>
        <v>850</v>
      </c>
      <c r="C13" s="7" t="str">
        <f>'Milenium tour 1.kolo'!C12</f>
        <v>Herc Marián</v>
      </c>
      <c r="D13" s="24">
        <f>'Milenium tour 1.kolo'!P12</f>
        <v>360.30000000000007</v>
      </c>
      <c r="E13" s="9">
        <v>173</v>
      </c>
      <c r="F13" s="9">
        <v>191</v>
      </c>
      <c r="G13" s="9">
        <v>189</v>
      </c>
      <c r="H13" s="9">
        <v>184</v>
      </c>
      <c r="I13" s="10">
        <v>0</v>
      </c>
      <c r="J13" s="27">
        <f>SUM(D13:I13)</f>
        <v>1097.3000000000002</v>
      </c>
      <c r="K13" s="28">
        <f>AVERAGE(E13:H13)</f>
        <v>184.25</v>
      </c>
    </row>
    <row r="14" spans="1:11" ht="16.5">
      <c r="A14" s="20">
        <v>10</v>
      </c>
      <c r="B14" s="22">
        <f>'Milenium tour 1.kolo'!B15</f>
        <v>935</v>
      </c>
      <c r="C14" s="7" t="str">
        <f>'Milenium tour 1.kolo'!C15</f>
        <v>Kasman Pavol</v>
      </c>
      <c r="D14" s="24">
        <f>'Milenium tour 1.kolo'!P15</f>
        <v>347.40000000000003</v>
      </c>
      <c r="E14" s="9">
        <v>200</v>
      </c>
      <c r="F14" s="9">
        <v>170</v>
      </c>
      <c r="G14" s="9">
        <v>197</v>
      </c>
      <c r="H14" s="9">
        <v>162</v>
      </c>
      <c r="I14" s="10">
        <v>0</v>
      </c>
      <c r="J14" s="27">
        <f>SUM(D14:I14)</f>
        <v>1076.4</v>
      </c>
      <c r="K14" s="28">
        <f>AVERAGE(E14:H14)</f>
        <v>182.25</v>
      </c>
    </row>
    <row r="15" spans="1:11" ht="16.5">
      <c r="A15" s="20">
        <v>11</v>
      </c>
      <c r="B15" s="22">
        <f>'Milenium tour 1.kolo'!B17</f>
        <v>1032</v>
      </c>
      <c r="C15" s="7" t="str">
        <f>'Milenium tour 1.kolo'!C17</f>
        <v>Šovčík Ondrej</v>
      </c>
      <c r="D15" s="24">
        <f>'Milenium tour 1.kolo'!P17</f>
        <v>344.40000000000003</v>
      </c>
      <c r="E15" s="9">
        <v>193</v>
      </c>
      <c r="F15" s="9">
        <v>150</v>
      </c>
      <c r="G15" s="9">
        <v>174</v>
      </c>
      <c r="H15" s="9">
        <v>170</v>
      </c>
      <c r="I15" s="10">
        <v>44</v>
      </c>
      <c r="J15" s="27">
        <f>SUM(D15:I15)</f>
        <v>1075.4</v>
      </c>
      <c r="K15" s="28">
        <f>AVERAGE(E15:H15)</f>
        <v>171.75</v>
      </c>
    </row>
    <row r="16" spans="1:11" ht="16.5">
      <c r="A16" s="20">
        <v>12</v>
      </c>
      <c r="B16" s="22">
        <f>'Milenium tour 1.kolo'!B16</f>
        <v>745</v>
      </c>
      <c r="C16" s="7" t="str">
        <f>'Milenium tour 1.kolo'!C16</f>
        <v>Kečkéš Pavol</v>
      </c>
      <c r="D16" s="24">
        <f>'Milenium tour 1.kolo'!P16</f>
        <v>346.80000000000007</v>
      </c>
      <c r="E16" s="9">
        <v>139</v>
      </c>
      <c r="F16" s="9">
        <v>173</v>
      </c>
      <c r="G16" s="9">
        <v>170</v>
      </c>
      <c r="H16" s="9">
        <v>222</v>
      </c>
      <c r="I16" s="10">
        <v>20</v>
      </c>
      <c r="J16" s="27">
        <f>SUM(D16:I16)</f>
        <v>1070.8000000000002</v>
      </c>
      <c r="K16" s="28">
        <f>AVERAGE(E16:H16)</f>
        <v>176</v>
      </c>
    </row>
    <row r="17" spans="1:11" ht="16.5">
      <c r="A17" s="20">
        <v>13</v>
      </c>
      <c r="B17" s="22">
        <f>'Milenium tour 1.kolo'!B10</f>
        <v>1044</v>
      </c>
      <c r="C17" s="7" t="str">
        <f>'Milenium tour 1.kolo'!C10</f>
        <v>Švárny Marián</v>
      </c>
      <c r="D17" s="24">
        <f>'Milenium tour 1.kolo'!P10</f>
        <v>365.40000000000003</v>
      </c>
      <c r="E17" s="9">
        <v>156</v>
      </c>
      <c r="F17" s="9">
        <v>191</v>
      </c>
      <c r="G17" s="9">
        <v>137</v>
      </c>
      <c r="H17" s="9">
        <v>193</v>
      </c>
      <c r="I17" s="10">
        <v>28</v>
      </c>
      <c r="J17" s="27">
        <f>SUM(D17:I17)</f>
        <v>1070.4</v>
      </c>
      <c r="K17" s="28">
        <f>AVERAGE(E17:H17)</f>
        <v>169.25</v>
      </c>
    </row>
    <row r="18" spans="1:11" ht="16.5">
      <c r="A18" s="20">
        <v>14</v>
      </c>
      <c r="B18" s="22">
        <f>'Milenium tour 1.kolo'!B8</f>
        <v>555</v>
      </c>
      <c r="C18" s="7" t="str">
        <f>'Milenium tour 1.kolo'!C8</f>
        <v>Jóba Gejza</v>
      </c>
      <c r="D18" s="24">
        <f>'Milenium tour 1.kolo'!P8</f>
        <v>370.20000000000005</v>
      </c>
      <c r="E18" s="9">
        <v>203</v>
      </c>
      <c r="F18" s="9">
        <v>177</v>
      </c>
      <c r="G18" s="9">
        <v>164</v>
      </c>
      <c r="H18" s="9">
        <v>146</v>
      </c>
      <c r="I18" s="10">
        <v>0</v>
      </c>
      <c r="J18" s="27">
        <f>SUM(D18:I18)</f>
        <v>1060.2</v>
      </c>
      <c r="K18" s="28">
        <f>AVERAGE(E18:H18)</f>
        <v>172.5</v>
      </c>
    </row>
    <row r="19" spans="1:11" ht="16.5">
      <c r="A19" s="20">
        <v>15</v>
      </c>
      <c r="B19" s="22">
        <f>'Milenium tour 1.kolo'!B18</f>
        <v>1027</v>
      </c>
      <c r="C19" s="7" t="str">
        <f>'Milenium tour 1.kolo'!C18</f>
        <v>Poliaková Ľubomíra</v>
      </c>
      <c r="D19" s="24">
        <f>'Milenium tour 1.kolo'!P18</f>
        <v>341.1</v>
      </c>
      <c r="E19" s="9">
        <v>146</v>
      </c>
      <c r="F19" s="9">
        <v>205</v>
      </c>
      <c r="G19" s="9">
        <v>134</v>
      </c>
      <c r="H19" s="9">
        <v>158</v>
      </c>
      <c r="I19" s="10">
        <v>28</v>
      </c>
      <c r="J19" s="27">
        <f>SUM(D19:I19)</f>
        <v>1012.1</v>
      </c>
      <c r="K19" s="28">
        <f>AVERAGE(E19:H19)</f>
        <v>160.75</v>
      </c>
    </row>
    <row r="20" spans="1:11" ht="16.5">
      <c r="A20" s="20">
        <v>16</v>
      </c>
      <c r="B20" s="22">
        <f>'Milenium tour 1.kolo'!B14</f>
        <v>467</v>
      </c>
      <c r="C20" s="16" t="str">
        <f>'Milenium tour 1.kolo'!C14</f>
        <v>Jurínyi Ľudovít</v>
      </c>
      <c r="D20" s="24">
        <f>'Milenium tour 1.kolo'!P14</f>
        <v>350.1000000000001</v>
      </c>
      <c r="E20" s="29">
        <v>172</v>
      </c>
      <c r="F20" s="29">
        <v>151</v>
      </c>
      <c r="G20" s="29">
        <v>140</v>
      </c>
      <c r="H20" s="29">
        <v>135</v>
      </c>
      <c r="I20" s="30">
        <v>28</v>
      </c>
      <c r="J20" s="27">
        <f>SUM(D20:I20)</f>
        <v>976.1000000000001</v>
      </c>
      <c r="K20" s="28">
        <f>AVERAGE(E20:H20)</f>
        <v>149.5</v>
      </c>
    </row>
  </sheetData>
  <sheetProtection selectLockedCells="1" selectUnlockedCells="1"/>
  <mergeCells count="10">
    <mergeCell ref="I1:I4"/>
    <mergeCell ref="J1:J4"/>
    <mergeCell ref="K1:K4"/>
    <mergeCell ref="A2:C3"/>
    <mergeCell ref="A1:C1"/>
    <mergeCell ref="D1:D4"/>
    <mergeCell ref="E1:E4"/>
    <mergeCell ref="F1:F4"/>
    <mergeCell ref="G1:G4"/>
    <mergeCell ref="H1:H4"/>
  </mergeCells>
  <conditionalFormatting sqref="E5:H20">
    <cfRule type="cellIs" priority="1" dxfId="2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0" operator="between" stopIfTrue="1">
      <formula>250</formula>
      <formula>300</formula>
    </cfRule>
  </conditionalFormatting>
  <printOptions/>
  <pageMargins left="0.16805555555555557" right="0.07708333333333334" top="0.13819444444444445" bottom="0.08194444444444444" header="0.5118055555555555" footer="0.5118055555555555"/>
  <pageSetup horizontalDpi="300" verticalDpi="300" orientation="landscape" paperSize="9" scale="1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90" zoomScaleNormal="90" workbookViewId="0" topLeftCell="A1">
      <selection activeCell="I31" sqref="I31"/>
    </sheetView>
  </sheetViews>
  <sheetFormatPr defaultColWidth="11.57421875" defaultRowHeight="12.75"/>
  <cols>
    <col min="1" max="1" width="5.421875" style="0" customWidth="1"/>
    <col min="2" max="2" width="29.7109375" style="0" customWidth="1"/>
    <col min="3" max="8" width="4.7109375" style="0" customWidth="1"/>
    <col min="9" max="16384" width="11.421875" style="0" customWidth="1"/>
  </cols>
  <sheetData>
    <row r="1" spans="1:8" ht="16.5">
      <c r="A1" s="15">
        <v>369</v>
      </c>
      <c r="B1" s="16" t="s">
        <v>17</v>
      </c>
      <c r="C1" s="31">
        <v>145</v>
      </c>
      <c r="D1" s="31">
        <v>153</v>
      </c>
      <c r="E1" s="31">
        <v>164</v>
      </c>
      <c r="F1" s="31">
        <v>152</v>
      </c>
      <c r="G1" s="31">
        <v>229</v>
      </c>
      <c r="H1" s="31">
        <v>210</v>
      </c>
    </row>
    <row r="2" spans="1:8" ht="16.5">
      <c r="A2" s="15">
        <v>369</v>
      </c>
      <c r="B2" s="16" t="s">
        <v>17</v>
      </c>
      <c r="C2" s="9">
        <v>171</v>
      </c>
      <c r="D2" s="9">
        <v>189</v>
      </c>
      <c r="E2" s="9">
        <v>252</v>
      </c>
      <c r="F2" s="9">
        <v>215</v>
      </c>
      <c r="G2" s="9">
        <v>222</v>
      </c>
      <c r="H2" s="9">
        <v>170</v>
      </c>
    </row>
    <row r="3" spans="1:8" ht="16.5">
      <c r="A3" s="15">
        <v>848</v>
      </c>
      <c r="B3" s="16" t="s">
        <v>16</v>
      </c>
      <c r="C3" s="9">
        <v>190</v>
      </c>
      <c r="D3" s="9">
        <v>161</v>
      </c>
      <c r="E3" s="9">
        <v>210</v>
      </c>
      <c r="F3" s="9">
        <v>142</v>
      </c>
      <c r="G3" s="9">
        <v>135</v>
      </c>
      <c r="H3" s="9">
        <v>199</v>
      </c>
    </row>
    <row r="4" spans="1:8" ht="16.5">
      <c r="A4" s="15">
        <v>1020</v>
      </c>
      <c r="B4" s="16" t="s">
        <v>19</v>
      </c>
      <c r="C4" s="32">
        <v>204</v>
      </c>
      <c r="D4" s="32">
        <v>201</v>
      </c>
      <c r="E4" s="32">
        <v>170</v>
      </c>
      <c r="F4" s="32">
        <v>165</v>
      </c>
      <c r="G4" s="32">
        <v>220</v>
      </c>
      <c r="H4" s="32">
        <v>222</v>
      </c>
    </row>
    <row r="5" spans="1:8" ht="16.5">
      <c r="A5" s="6">
        <v>850</v>
      </c>
      <c r="B5" s="7" t="s">
        <v>22</v>
      </c>
      <c r="C5" s="9">
        <v>180</v>
      </c>
      <c r="D5" s="9">
        <v>155</v>
      </c>
      <c r="E5" s="9">
        <v>212</v>
      </c>
      <c r="F5" s="9">
        <v>200</v>
      </c>
      <c r="G5" s="31">
        <v>140</v>
      </c>
      <c r="H5" s="31">
        <v>155</v>
      </c>
    </row>
    <row r="6" spans="1:8" ht="16.5">
      <c r="A6" s="6">
        <v>467</v>
      </c>
      <c r="B6" s="7" t="s">
        <v>24</v>
      </c>
      <c r="C6" s="32">
        <v>146</v>
      </c>
      <c r="D6" s="32">
        <v>211</v>
      </c>
      <c r="E6" s="32">
        <v>161</v>
      </c>
      <c r="F6" s="32">
        <v>186</v>
      </c>
      <c r="G6" s="32">
        <v>194</v>
      </c>
      <c r="H6" s="32">
        <v>156</v>
      </c>
    </row>
    <row r="7" spans="1:8" ht="16.5">
      <c r="A7" s="6">
        <v>467</v>
      </c>
      <c r="B7" s="7" t="s">
        <v>24</v>
      </c>
      <c r="C7" s="32">
        <v>158</v>
      </c>
      <c r="D7" s="32">
        <v>182</v>
      </c>
      <c r="E7" s="32">
        <v>163</v>
      </c>
      <c r="F7" s="32">
        <v>179</v>
      </c>
      <c r="G7" s="32">
        <v>199</v>
      </c>
      <c r="H7" s="32">
        <v>201</v>
      </c>
    </row>
    <row r="8" spans="1:8" ht="16.5">
      <c r="A8" s="15">
        <v>1027</v>
      </c>
      <c r="B8" s="16" t="s">
        <v>29</v>
      </c>
      <c r="C8" s="32">
        <v>162</v>
      </c>
      <c r="D8" s="32">
        <v>162</v>
      </c>
      <c r="E8" s="32">
        <v>171</v>
      </c>
      <c r="F8" s="32">
        <v>170</v>
      </c>
      <c r="G8" s="32">
        <v>130</v>
      </c>
      <c r="H8" s="32">
        <v>141</v>
      </c>
    </row>
    <row r="9" spans="1:8" ht="16.5">
      <c r="A9" s="15">
        <v>745</v>
      </c>
      <c r="B9" s="16" t="s">
        <v>27</v>
      </c>
      <c r="C9" s="33">
        <v>178</v>
      </c>
      <c r="D9" s="33">
        <v>185</v>
      </c>
      <c r="E9" s="33">
        <v>199</v>
      </c>
      <c r="F9" s="33">
        <v>220</v>
      </c>
      <c r="G9" s="9">
        <v>160</v>
      </c>
      <c r="H9" s="9">
        <v>155</v>
      </c>
    </row>
    <row r="10" spans="1:8" ht="16.5">
      <c r="A10" s="15">
        <v>1032</v>
      </c>
      <c r="B10" s="16" t="s">
        <v>28</v>
      </c>
      <c r="C10" s="33">
        <v>131</v>
      </c>
      <c r="D10" s="33">
        <v>125</v>
      </c>
      <c r="E10" s="33">
        <v>166</v>
      </c>
      <c r="F10" s="33">
        <v>191</v>
      </c>
      <c r="G10" s="33">
        <v>175</v>
      </c>
      <c r="H10" s="33">
        <v>130</v>
      </c>
    </row>
    <row r="11" spans="1:8" ht="16.5">
      <c r="A11" s="6">
        <v>1155</v>
      </c>
      <c r="B11" s="7" t="s">
        <v>44</v>
      </c>
      <c r="C11" s="32">
        <v>120</v>
      </c>
      <c r="D11" s="32">
        <v>133</v>
      </c>
      <c r="E11" s="32">
        <v>131</v>
      </c>
      <c r="F11" s="32">
        <v>179</v>
      </c>
      <c r="G11" s="32">
        <v>144</v>
      </c>
      <c r="H11" s="32">
        <v>111</v>
      </c>
    </row>
    <row r="12" spans="1:8" ht="16.5">
      <c r="A12" s="6">
        <v>849</v>
      </c>
      <c r="B12" s="7" t="s">
        <v>37</v>
      </c>
      <c r="C12" s="32">
        <v>119</v>
      </c>
      <c r="D12" s="32">
        <v>133</v>
      </c>
      <c r="E12" s="32">
        <v>184</v>
      </c>
      <c r="F12" s="32">
        <v>170</v>
      </c>
      <c r="G12" s="32">
        <v>114</v>
      </c>
      <c r="H12" s="32">
        <v>140</v>
      </c>
    </row>
    <row r="13" spans="1:8" ht="16.5">
      <c r="A13" s="6">
        <v>606</v>
      </c>
      <c r="B13" s="7" t="s">
        <v>30</v>
      </c>
      <c r="C13" s="32">
        <v>135</v>
      </c>
      <c r="D13" s="32">
        <v>177</v>
      </c>
      <c r="E13" s="32">
        <v>165</v>
      </c>
      <c r="F13" s="32">
        <v>164</v>
      </c>
      <c r="G13" s="32">
        <v>143</v>
      </c>
      <c r="H13" s="32">
        <v>189</v>
      </c>
    </row>
  </sheetData>
  <sheetProtection selectLockedCells="1" selectUnlockedCells="1"/>
  <conditionalFormatting sqref="C12:H13">
    <cfRule type="cellIs" priority="1" dxfId="2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0" operator="between" stopIfTrue="1">
      <formula>250</formula>
      <formula>300</formula>
    </cfRule>
  </conditionalFormatting>
  <conditionalFormatting sqref="C6:H11">
    <cfRule type="cellIs" priority="4" dxfId="2" operator="between" stopIfTrue="1">
      <formula>200</formula>
      <formula>219</formula>
    </cfRule>
    <cfRule type="cellIs" priority="5" dxfId="1" operator="between" stopIfTrue="1">
      <formula>220</formula>
      <formula>249</formula>
    </cfRule>
    <cfRule type="cellIs" priority="6" dxfId="0" operator="between" stopIfTrue="1">
      <formula>250</formula>
      <formula>300</formula>
    </cfRule>
  </conditionalFormatting>
  <conditionalFormatting sqref="C3:H5">
    <cfRule type="cellIs" priority="7" dxfId="2" operator="between" stopIfTrue="1">
      <formula>200</formula>
      <formula>219</formula>
    </cfRule>
    <cfRule type="cellIs" priority="8" dxfId="1" operator="between" stopIfTrue="1">
      <formula>220</formula>
      <formula>249</formula>
    </cfRule>
    <cfRule type="cellIs" priority="9" dxfId="0" operator="between" stopIfTrue="1">
      <formula>250</formula>
      <formula>300</formula>
    </cfRule>
  </conditionalFormatting>
  <conditionalFormatting sqref="C1:H2">
    <cfRule type="cellIs" priority="10" dxfId="2" operator="between" stopIfTrue="1">
      <formula>200</formula>
      <formula>219</formula>
    </cfRule>
    <cfRule type="cellIs" priority="11" dxfId="1" operator="between" stopIfTrue="1">
      <formula>220</formula>
      <formula>249</formula>
    </cfRule>
    <cfRule type="cellIs" priority="12" dxfId="0" operator="between" stopIfTrue="1">
      <formula>250</formula>
      <formula>300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8"/>
  <sheetViews>
    <sheetView zoomScale="90" zoomScaleNormal="90" workbookViewId="0" topLeftCell="A1">
      <selection activeCell="C2" sqref="C2"/>
    </sheetView>
  </sheetViews>
  <sheetFormatPr defaultColWidth="11.57421875" defaultRowHeight="12.75"/>
  <cols>
    <col min="1" max="1" width="5.421875" style="0" customWidth="1"/>
    <col min="2" max="2" width="29.28125" style="0" customWidth="1"/>
    <col min="3" max="3" width="11.421875" style="34" customWidth="1"/>
    <col min="4" max="16384" width="11.421875" style="0" customWidth="1"/>
  </cols>
  <sheetData>
    <row r="1" spans="1:3" ht="12">
      <c r="A1" s="6" t="s">
        <v>47</v>
      </c>
      <c r="B1" s="35" t="s">
        <v>48</v>
      </c>
      <c r="C1" s="36" t="s">
        <v>7</v>
      </c>
    </row>
    <row r="2" spans="1:3" ht="16.5">
      <c r="A2" s="6">
        <v>393</v>
      </c>
      <c r="B2" s="7" t="s">
        <v>42</v>
      </c>
      <c r="C2" s="19">
        <v>12</v>
      </c>
    </row>
    <row r="3" spans="1:3" ht="16.5">
      <c r="A3" s="15">
        <v>1032</v>
      </c>
      <c r="B3" s="16" t="s">
        <v>28</v>
      </c>
      <c r="C3" s="19">
        <v>11</v>
      </c>
    </row>
    <row r="4" spans="1:3" ht="16.5">
      <c r="A4" s="15">
        <v>606</v>
      </c>
      <c r="B4" s="16" t="s">
        <v>30</v>
      </c>
      <c r="C4" s="19">
        <v>9</v>
      </c>
    </row>
    <row r="5" spans="1:3" ht="16.5">
      <c r="A5" s="15">
        <v>467</v>
      </c>
      <c r="B5" s="16" t="s">
        <v>24</v>
      </c>
      <c r="C5" s="19">
        <v>7</v>
      </c>
    </row>
    <row r="6" spans="1:3" ht="16.5">
      <c r="A6" s="15">
        <v>1027</v>
      </c>
      <c r="B6" s="16" t="s">
        <v>29</v>
      </c>
      <c r="C6" s="19">
        <v>7</v>
      </c>
    </row>
    <row r="7" spans="1:3" ht="16.5">
      <c r="A7" s="15">
        <v>1044</v>
      </c>
      <c r="B7" s="16" t="s">
        <v>20</v>
      </c>
      <c r="C7" s="19">
        <v>7</v>
      </c>
    </row>
    <row r="8" spans="1:3" ht="16.5">
      <c r="A8" s="15">
        <v>726</v>
      </c>
      <c r="B8" s="16" t="s">
        <v>38</v>
      </c>
      <c r="C8" s="19">
        <v>7</v>
      </c>
    </row>
    <row r="9" spans="1:3" ht="16.5">
      <c r="A9" s="6">
        <v>728</v>
      </c>
      <c r="B9" s="7" t="s">
        <v>40</v>
      </c>
      <c r="C9" s="19">
        <v>7</v>
      </c>
    </row>
    <row r="10" spans="1:3" ht="16.5">
      <c r="A10" s="15">
        <v>653</v>
      </c>
      <c r="B10" s="16" t="s">
        <v>41</v>
      </c>
      <c r="C10" s="19">
        <v>7</v>
      </c>
    </row>
    <row r="11" spans="1:3" ht="16.5">
      <c r="A11" s="6">
        <v>279</v>
      </c>
      <c r="B11" s="7" t="s">
        <v>32</v>
      </c>
      <c r="C11" s="19">
        <v>5</v>
      </c>
    </row>
    <row r="12" spans="1:3" ht="16.5">
      <c r="A12" s="15">
        <v>745</v>
      </c>
      <c r="B12" s="16" t="s">
        <v>27</v>
      </c>
      <c r="C12" s="19">
        <v>5</v>
      </c>
    </row>
    <row r="13" spans="1:3" ht="16.5">
      <c r="A13" s="6">
        <v>280</v>
      </c>
      <c r="B13" s="7" t="s">
        <v>33</v>
      </c>
      <c r="C13" s="19">
        <v>5</v>
      </c>
    </row>
    <row r="14" spans="1:3" ht="16.5">
      <c r="A14" s="6">
        <v>321</v>
      </c>
      <c r="B14" s="7" t="s">
        <v>15</v>
      </c>
      <c r="C14" s="19">
        <v>0</v>
      </c>
    </row>
    <row r="15" spans="1:3" ht="16.5">
      <c r="A15" s="15">
        <v>369</v>
      </c>
      <c r="B15" s="16" t="s">
        <v>17</v>
      </c>
      <c r="C15" s="19">
        <v>0</v>
      </c>
    </row>
    <row r="16" spans="1:3" ht="16.5">
      <c r="A16" s="6">
        <v>555</v>
      </c>
      <c r="B16" s="7" t="s">
        <v>18</v>
      </c>
      <c r="C16" s="19">
        <v>0</v>
      </c>
    </row>
    <row r="17" spans="1:3" ht="16.5">
      <c r="A17" s="15">
        <v>1020</v>
      </c>
      <c r="B17" s="16" t="s">
        <v>19</v>
      </c>
      <c r="C17" s="19">
        <v>0</v>
      </c>
    </row>
    <row r="18" spans="1:3" ht="16.5">
      <c r="A18" s="6">
        <v>935</v>
      </c>
      <c r="B18" s="7" t="s">
        <v>25</v>
      </c>
      <c r="C18" s="19">
        <v>0</v>
      </c>
    </row>
    <row r="19" spans="1:3" ht="16.5">
      <c r="A19" s="15">
        <v>85</v>
      </c>
      <c r="B19" s="16" t="s">
        <v>21</v>
      </c>
      <c r="C19" s="19">
        <v>0</v>
      </c>
    </row>
    <row r="20" spans="1:3" ht="16.5">
      <c r="A20" s="6">
        <v>833</v>
      </c>
      <c r="B20" s="7" t="s">
        <v>34</v>
      </c>
      <c r="C20" s="19">
        <v>0</v>
      </c>
    </row>
    <row r="21" spans="1:3" ht="16.5">
      <c r="A21" s="6">
        <v>762</v>
      </c>
      <c r="B21" s="7" t="s">
        <v>35</v>
      </c>
      <c r="C21" s="19">
        <v>0</v>
      </c>
    </row>
    <row r="22" spans="1:3" ht="16.5">
      <c r="A22" s="15">
        <v>850</v>
      </c>
      <c r="B22" s="16" t="s">
        <v>22</v>
      </c>
      <c r="C22" s="19">
        <v>0</v>
      </c>
    </row>
    <row r="23" spans="1:3" ht="16.5">
      <c r="A23" s="15">
        <v>368</v>
      </c>
      <c r="B23" s="16" t="s">
        <v>36</v>
      </c>
      <c r="C23" s="19">
        <v>0</v>
      </c>
    </row>
    <row r="24" spans="1:3" ht="16.5">
      <c r="A24" s="15">
        <v>849</v>
      </c>
      <c r="B24" s="16" t="s">
        <v>37</v>
      </c>
      <c r="C24" s="19">
        <v>0</v>
      </c>
    </row>
    <row r="25" spans="1:3" ht="16.5">
      <c r="A25" s="15">
        <v>848</v>
      </c>
      <c r="B25" s="16" t="s">
        <v>16</v>
      </c>
      <c r="C25" s="19">
        <v>0</v>
      </c>
    </row>
    <row r="26" spans="1:3" ht="16.5">
      <c r="A26" s="6">
        <v>1153</v>
      </c>
      <c r="B26" s="7" t="s">
        <v>39</v>
      </c>
      <c r="C26" s="19">
        <v>0</v>
      </c>
    </row>
    <row r="27" spans="1:3" ht="16.5">
      <c r="A27" s="15">
        <v>84</v>
      </c>
      <c r="B27" s="16" t="s">
        <v>43</v>
      </c>
      <c r="C27" s="19">
        <v>0</v>
      </c>
    </row>
    <row r="28" spans="1:3" ht="16.5">
      <c r="A28" s="6">
        <v>1155</v>
      </c>
      <c r="B28" s="7" t="s">
        <v>44</v>
      </c>
      <c r="C28" s="19">
        <v>0</v>
      </c>
    </row>
    <row r="29" spans="1:3" ht="16.5">
      <c r="A29" s="15">
        <v>1010</v>
      </c>
      <c r="B29" s="16" t="s">
        <v>23</v>
      </c>
      <c r="C29" s="19">
        <v>0</v>
      </c>
    </row>
    <row r="30" spans="1:3" ht="16.5">
      <c r="A30" s="6">
        <v>1066</v>
      </c>
      <c r="B30" s="7" t="s">
        <v>45</v>
      </c>
      <c r="C30" s="19">
        <v>0</v>
      </c>
    </row>
    <row r="31" spans="1:3" ht="16.5">
      <c r="A31" s="15">
        <v>1065</v>
      </c>
      <c r="B31" s="16" t="s">
        <v>31</v>
      </c>
      <c r="C31" s="19">
        <v>0</v>
      </c>
    </row>
    <row r="32" spans="1:3" ht="16.5">
      <c r="A32" s="15"/>
      <c r="B32" s="16"/>
      <c r="C32" s="37"/>
    </row>
    <row r="33" spans="1:3" ht="16.5">
      <c r="A33" s="15"/>
      <c r="B33" s="16"/>
      <c r="C33" s="37"/>
    </row>
    <row r="34" spans="1:3" ht="16.5">
      <c r="A34" s="15"/>
      <c r="B34" s="16"/>
      <c r="C34" s="37"/>
    </row>
    <row r="35" spans="1:3" ht="16.5">
      <c r="A35" s="15"/>
      <c r="B35" s="16"/>
      <c r="C35" s="37"/>
    </row>
    <row r="36" spans="1:3" ht="16.5">
      <c r="A36" s="15"/>
      <c r="B36" s="16"/>
      <c r="C36" s="37"/>
    </row>
    <row r="37" spans="1:3" ht="16.5">
      <c r="A37" s="15"/>
      <c r="B37" s="16"/>
      <c r="C37" s="37"/>
    </row>
    <row r="38" spans="1:3" ht="16.5">
      <c r="A38" s="15"/>
      <c r="B38" s="16"/>
      <c r="C38" s="37"/>
    </row>
    <row r="39" spans="1:3" ht="16.5">
      <c r="A39" s="15"/>
      <c r="B39" s="16"/>
      <c r="C39" s="37"/>
    </row>
    <row r="40" spans="1:3" ht="16.5">
      <c r="A40" s="15"/>
      <c r="B40" s="16"/>
      <c r="C40" s="37"/>
    </row>
    <row r="41" spans="1:3" ht="16.5">
      <c r="A41" s="15"/>
      <c r="B41" s="16"/>
      <c r="C41" s="37"/>
    </row>
    <row r="42" spans="1:3" ht="16.5">
      <c r="A42" s="15"/>
      <c r="B42" s="16"/>
      <c r="C42" s="37"/>
    </row>
    <row r="43" spans="1:3" ht="16.5">
      <c r="A43" s="15"/>
      <c r="B43" s="16"/>
      <c r="C43" s="37"/>
    </row>
    <row r="44" spans="1:3" ht="16.5">
      <c r="A44" s="15"/>
      <c r="B44" s="16"/>
      <c r="C44" s="37"/>
    </row>
    <row r="45" spans="1:3" ht="16.5">
      <c r="A45" s="15"/>
      <c r="B45" s="16"/>
      <c r="C45" s="37"/>
    </row>
    <row r="46" spans="1:3" ht="16.5">
      <c r="A46" s="15"/>
      <c r="B46" s="16"/>
      <c r="C46" s="37"/>
    </row>
    <row r="47" spans="1:3" ht="16.5">
      <c r="A47" s="15"/>
      <c r="B47" s="16"/>
      <c r="C47" s="37"/>
    </row>
    <row r="48" spans="1:3" ht="16.5">
      <c r="A48" s="15"/>
      <c r="B48" s="16"/>
      <c r="C48" s="37"/>
    </row>
    <row r="49" spans="1:3" ht="16.5">
      <c r="A49" s="15"/>
      <c r="B49" s="16"/>
      <c r="C49" s="37"/>
    </row>
    <row r="50" spans="1:3" ht="16.5">
      <c r="A50" s="15"/>
      <c r="B50" s="16"/>
      <c r="C50" s="37"/>
    </row>
    <row r="51" spans="1:3" ht="16.5">
      <c r="A51" s="15"/>
      <c r="B51" s="16"/>
      <c r="C51" s="37"/>
    </row>
    <row r="52" spans="1:3" ht="16.5">
      <c r="A52" s="15"/>
      <c r="B52" s="16"/>
      <c r="C52" s="37"/>
    </row>
    <row r="53" spans="1:3" ht="16.5">
      <c r="A53" s="15"/>
      <c r="B53" s="16"/>
      <c r="C53" s="37"/>
    </row>
    <row r="54" spans="1:3" ht="16.5">
      <c r="A54" s="15"/>
      <c r="B54" s="16"/>
      <c r="C54" s="37"/>
    </row>
    <row r="55" spans="1:3" ht="16.5">
      <c r="A55" s="15"/>
      <c r="B55" s="16"/>
      <c r="C55" s="37"/>
    </row>
    <row r="56" spans="1:3" ht="16.5">
      <c r="A56" s="15"/>
      <c r="B56" s="16"/>
      <c r="C56" s="37"/>
    </row>
    <row r="57" spans="1:3" ht="16.5">
      <c r="A57" s="15"/>
      <c r="B57" s="16"/>
      <c r="C57" s="37"/>
    </row>
    <row r="58" spans="1:3" ht="16.5">
      <c r="A58" s="15"/>
      <c r="B58" s="16"/>
      <c r="C58" s="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="90" zoomScaleNormal="90" workbookViewId="0" topLeftCell="A1">
      <selection activeCell="C34" sqref="C34"/>
    </sheetView>
  </sheetViews>
  <sheetFormatPr defaultColWidth="9.28125" defaultRowHeight="12.75"/>
  <cols>
    <col min="1" max="1" width="5.8515625" style="0" customWidth="1"/>
    <col min="2" max="2" width="5.7109375" style="0" customWidth="1"/>
    <col min="3" max="3" width="36.00390625" style="0" customWidth="1"/>
    <col min="4" max="17" width="4.8515625" style="0" customWidth="1"/>
    <col min="18" max="18" width="6.28125" style="0" customWidth="1"/>
    <col min="19" max="19" width="8.8515625" style="0" customWidth="1"/>
    <col min="20" max="20" width="10.140625" style="0" customWidth="1"/>
  </cols>
  <sheetData>
    <row r="1" spans="1:18" ht="15" customHeight="1">
      <c r="A1" s="52" t="s">
        <v>0</v>
      </c>
      <c r="B1" s="52"/>
      <c r="C1" s="52"/>
      <c r="D1" s="59" t="s">
        <v>49</v>
      </c>
      <c r="E1" s="59"/>
      <c r="F1" s="59" t="s">
        <v>50</v>
      </c>
      <c r="G1" s="59"/>
      <c r="H1" s="59" t="s">
        <v>51</v>
      </c>
      <c r="I1" s="59"/>
      <c r="J1" s="59" t="s">
        <v>52</v>
      </c>
      <c r="K1" s="59"/>
      <c r="L1" s="59" t="s">
        <v>53</v>
      </c>
      <c r="M1" s="59"/>
      <c r="N1" s="59" t="s">
        <v>54</v>
      </c>
      <c r="O1" s="59"/>
      <c r="P1" s="59" t="s">
        <v>55</v>
      </c>
      <c r="Q1" s="59"/>
      <c r="R1" s="60" t="s">
        <v>56</v>
      </c>
    </row>
    <row r="2" spans="1:18" ht="15" customHeight="1">
      <c r="A2" s="51" t="s">
        <v>57</v>
      </c>
      <c r="B2" s="51"/>
      <c r="C2" s="51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1:18" ht="34.5" customHeight="1">
      <c r="A3" s="51"/>
      <c r="B3" s="51"/>
      <c r="C3" s="51"/>
      <c r="D3" s="57" t="s">
        <v>58</v>
      </c>
      <c r="E3" s="58" t="s">
        <v>59</v>
      </c>
      <c r="F3" s="57" t="s">
        <v>58</v>
      </c>
      <c r="G3" s="58" t="s">
        <v>59</v>
      </c>
      <c r="H3" s="57" t="s">
        <v>58</v>
      </c>
      <c r="I3" s="58" t="s">
        <v>59</v>
      </c>
      <c r="J3" s="57" t="s">
        <v>58</v>
      </c>
      <c r="K3" s="58" t="s">
        <v>59</v>
      </c>
      <c r="L3" s="57" t="s">
        <v>58</v>
      </c>
      <c r="M3" s="58" t="s">
        <v>59</v>
      </c>
      <c r="N3" s="57" t="s">
        <v>58</v>
      </c>
      <c r="O3" s="58" t="s">
        <v>59</v>
      </c>
      <c r="P3" s="57" t="s">
        <v>58</v>
      </c>
      <c r="Q3" s="58" t="s">
        <v>59</v>
      </c>
      <c r="R3" s="60"/>
    </row>
    <row r="4" spans="1:18" ht="12.75">
      <c r="A4" s="2" t="s">
        <v>12</v>
      </c>
      <c r="B4" s="3" t="s">
        <v>13</v>
      </c>
      <c r="C4" s="4" t="s">
        <v>14</v>
      </c>
      <c r="D4" s="57"/>
      <c r="E4" s="57"/>
      <c r="F4" s="57"/>
      <c r="G4" s="58"/>
      <c r="H4" s="57"/>
      <c r="I4" s="58"/>
      <c r="J4" s="57"/>
      <c r="K4" s="58"/>
      <c r="L4" s="57"/>
      <c r="M4" s="58"/>
      <c r="N4" s="57"/>
      <c r="O4" s="58"/>
      <c r="P4" s="57"/>
      <c r="Q4" s="58"/>
      <c r="R4" s="60"/>
    </row>
    <row r="5" spans="1:18" ht="18" customHeight="1">
      <c r="A5" s="5">
        <v>1</v>
      </c>
      <c r="B5" s="15">
        <v>1020</v>
      </c>
      <c r="C5" s="16" t="s">
        <v>19</v>
      </c>
      <c r="D5" s="38">
        <v>50</v>
      </c>
      <c r="E5" s="39">
        <v>19</v>
      </c>
      <c r="F5" s="8"/>
      <c r="G5" s="8"/>
      <c r="H5" s="40"/>
      <c r="I5" s="39"/>
      <c r="J5" s="8"/>
      <c r="K5" s="8"/>
      <c r="L5" s="40"/>
      <c r="M5" s="39"/>
      <c r="N5" s="8"/>
      <c r="O5" s="8"/>
      <c r="P5" s="41"/>
      <c r="Q5" s="42"/>
      <c r="R5" s="43">
        <f aca="true" t="shared" si="0" ref="R5:R27">SUM(D5:Q5)</f>
        <v>69</v>
      </c>
    </row>
    <row r="6" spans="1:18" ht="18" customHeight="1">
      <c r="A6" s="5">
        <v>2</v>
      </c>
      <c r="B6" s="6">
        <v>321</v>
      </c>
      <c r="C6" s="7" t="s">
        <v>15</v>
      </c>
      <c r="D6" s="38">
        <v>40</v>
      </c>
      <c r="E6" s="39">
        <v>21</v>
      </c>
      <c r="F6" s="8"/>
      <c r="G6" s="8"/>
      <c r="H6" s="40"/>
      <c r="I6" s="39"/>
      <c r="J6" s="8"/>
      <c r="K6" s="8"/>
      <c r="L6" s="44"/>
      <c r="M6" s="45"/>
      <c r="N6" s="9"/>
      <c r="O6" s="9"/>
      <c r="P6" s="41"/>
      <c r="Q6" s="42"/>
      <c r="R6" s="43">
        <f t="shared" si="0"/>
        <v>61</v>
      </c>
    </row>
    <row r="7" spans="1:18" ht="18" customHeight="1">
      <c r="A7" s="5">
        <v>3</v>
      </c>
      <c r="B7" s="15">
        <v>369</v>
      </c>
      <c r="C7" s="16" t="s">
        <v>17</v>
      </c>
      <c r="D7" s="38">
        <v>36</v>
      </c>
      <c r="E7" s="39">
        <v>14</v>
      </c>
      <c r="F7" s="8"/>
      <c r="G7" s="8"/>
      <c r="H7" s="40"/>
      <c r="I7" s="39"/>
      <c r="J7" s="8"/>
      <c r="K7" s="8"/>
      <c r="L7" s="40"/>
      <c r="M7" s="39"/>
      <c r="N7" s="8"/>
      <c r="O7" s="8"/>
      <c r="P7" s="41"/>
      <c r="Q7" s="42"/>
      <c r="R7" s="43">
        <f t="shared" si="0"/>
        <v>50</v>
      </c>
    </row>
    <row r="8" spans="1:18" ht="18" customHeight="1">
      <c r="A8" s="5">
        <v>4</v>
      </c>
      <c r="B8" s="15">
        <v>848</v>
      </c>
      <c r="C8" s="16" t="s">
        <v>16</v>
      </c>
      <c r="D8" s="38">
        <v>28</v>
      </c>
      <c r="E8" s="39">
        <v>14</v>
      </c>
      <c r="F8" s="8"/>
      <c r="G8" s="8"/>
      <c r="H8" s="40"/>
      <c r="I8" s="39"/>
      <c r="J8" s="8"/>
      <c r="K8" s="8"/>
      <c r="L8" s="40"/>
      <c r="M8" s="39"/>
      <c r="N8" s="8"/>
      <c r="O8" s="8"/>
      <c r="P8" s="41"/>
      <c r="Q8" s="42"/>
      <c r="R8" s="43">
        <f t="shared" si="0"/>
        <v>42</v>
      </c>
    </row>
    <row r="9" spans="1:18" ht="18" customHeight="1">
      <c r="A9" s="5">
        <v>5</v>
      </c>
      <c r="B9" s="15">
        <v>606</v>
      </c>
      <c r="C9" s="16" t="s">
        <v>30</v>
      </c>
      <c r="D9" s="38">
        <v>30</v>
      </c>
      <c r="E9" s="39">
        <v>7</v>
      </c>
      <c r="F9" s="8"/>
      <c r="G9" s="8"/>
      <c r="H9" s="40"/>
      <c r="I9" s="39"/>
      <c r="J9" s="8"/>
      <c r="K9" s="8"/>
      <c r="L9" s="40"/>
      <c r="M9" s="39"/>
      <c r="N9" s="8"/>
      <c r="O9" s="8"/>
      <c r="P9" s="41"/>
      <c r="Q9" s="42"/>
      <c r="R9" s="43">
        <f t="shared" si="0"/>
        <v>37</v>
      </c>
    </row>
    <row r="10" spans="1:18" ht="18" customHeight="1">
      <c r="A10" s="5">
        <v>6</v>
      </c>
      <c r="B10" s="15">
        <v>85</v>
      </c>
      <c r="C10" s="16" t="s">
        <v>21</v>
      </c>
      <c r="D10" s="38">
        <v>24</v>
      </c>
      <c r="E10" s="39">
        <v>12</v>
      </c>
      <c r="F10" s="8"/>
      <c r="G10" s="8"/>
      <c r="H10" s="40"/>
      <c r="I10" s="39"/>
      <c r="J10" s="8"/>
      <c r="K10" s="8"/>
      <c r="L10" s="40"/>
      <c r="M10" s="39"/>
      <c r="N10" s="8"/>
      <c r="O10" s="8"/>
      <c r="P10" s="41"/>
      <c r="Q10" s="42"/>
      <c r="R10" s="43">
        <f t="shared" si="0"/>
        <v>36</v>
      </c>
    </row>
    <row r="11" spans="1:18" ht="18" customHeight="1">
      <c r="A11" s="5">
        <v>7</v>
      </c>
      <c r="B11" s="15">
        <v>1010</v>
      </c>
      <c r="C11" s="16" t="s">
        <v>23</v>
      </c>
      <c r="D11" s="46">
        <v>26</v>
      </c>
      <c r="E11" s="45">
        <v>8</v>
      </c>
      <c r="F11" s="9"/>
      <c r="G11" s="9"/>
      <c r="H11" s="44"/>
      <c r="I11" s="45"/>
      <c r="J11" s="9"/>
      <c r="K11" s="9"/>
      <c r="L11" s="44"/>
      <c r="M11" s="45"/>
      <c r="N11" s="9"/>
      <c r="O11" s="9"/>
      <c r="P11" s="41"/>
      <c r="Q11" s="42"/>
      <c r="R11" s="43">
        <f t="shared" si="0"/>
        <v>34</v>
      </c>
    </row>
    <row r="12" spans="1:18" ht="18" customHeight="1">
      <c r="A12" s="5">
        <v>8</v>
      </c>
      <c r="B12" s="15">
        <v>1065</v>
      </c>
      <c r="C12" s="16" t="s">
        <v>31</v>
      </c>
      <c r="D12" s="46">
        <v>22</v>
      </c>
      <c r="E12" s="45">
        <v>7</v>
      </c>
      <c r="F12" s="9"/>
      <c r="G12" s="9"/>
      <c r="H12" s="44"/>
      <c r="I12" s="45"/>
      <c r="J12" s="9"/>
      <c r="K12" s="9"/>
      <c r="L12" s="44"/>
      <c r="M12" s="45"/>
      <c r="N12" s="9"/>
      <c r="O12" s="9"/>
      <c r="P12" s="41"/>
      <c r="Q12" s="42"/>
      <c r="R12" s="43">
        <f t="shared" si="0"/>
        <v>29</v>
      </c>
    </row>
    <row r="13" spans="1:18" ht="18" customHeight="1">
      <c r="A13" s="5">
        <v>9</v>
      </c>
      <c r="B13" s="15">
        <v>850</v>
      </c>
      <c r="C13" s="16" t="s">
        <v>22</v>
      </c>
      <c r="D13" s="38">
        <v>20</v>
      </c>
      <c r="E13" s="39">
        <v>5</v>
      </c>
      <c r="F13" s="8"/>
      <c r="G13" s="8"/>
      <c r="H13" s="40"/>
      <c r="I13" s="39"/>
      <c r="J13" s="8"/>
      <c r="K13" s="8"/>
      <c r="L13" s="40"/>
      <c r="M13" s="39"/>
      <c r="N13" s="8"/>
      <c r="O13" s="8"/>
      <c r="P13" s="41"/>
      <c r="Q13" s="42"/>
      <c r="R13" s="43">
        <f t="shared" si="0"/>
        <v>25</v>
      </c>
    </row>
    <row r="14" spans="1:18" ht="18" customHeight="1">
      <c r="A14" s="5">
        <v>10</v>
      </c>
      <c r="B14" s="6">
        <v>935</v>
      </c>
      <c r="C14" s="7" t="s">
        <v>25</v>
      </c>
      <c r="D14" s="38">
        <v>18</v>
      </c>
      <c r="E14" s="39">
        <v>3</v>
      </c>
      <c r="F14" s="8"/>
      <c r="G14" s="8"/>
      <c r="H14" s="40"/>
      <c r="I14" s="39"/>
      <c r="J14" s="8"/>
      <c r="K14" s="8"/>
      <c r="L14" s="40"/>
      <c r="M14" s="39"/>
      <c r="N14" s="8"/>
      <c r="O14" s="8"/>
      <c r="P14" s="41"/>
      <c r="Q14" s="42"/>
      <c r="R14" s="43">
        <f t="shared" si="0"/>
        <v>21</v>
      </c>
    </row>
    <row r="15" spans="1:18" ht="18" customHeight="1">
      <c r="A15" s="5">
        <v>11</v>
      </c>
      <c r="B15" s="6">
        <v>555</v>
      </c>
      <c r="C15" s="7" t="s">
        <v>18</v>
      </c>
      <c r="D15" s="38">
        <v>10</v>
      </c>
      <c r="E15" s="39">
        <v>9</v>
      </c>
      <c r="F15" s="8"/>
      <c r="G15" s="8"/>
      <c r="H15" s="40"/>
      <c r="I15" s="39"/>
      <c r="J15" s="8"/>
      <c r="K15" s="8"/>
      <c r="L15" s="40"/>
      <c r="M15" s="39"/>
      <c r="N15" s="8"/>
      <c r="O15" s="8"/>
      <c r="P15" s="41"/>
      <c r="Q15" s="42"/>
      <c r="R15" s="43">
        <f t="shared" si="0"/>
        <v>19</v>
      </c>
    </row>
    <row r="16" spans="1:18" ht="18" customHeight="1">
      <c r="A16" s="5">
        <v>12</v>
      </c>
      <c r="B16" s="15">
        <v>745</v>
      </c>
      <c r="C16" s="16" t="s">
        <v>27</v>
      </c>
      <c r="D16" s="38">
        <v>14</v>
      </c>
      <c r="E16" s="39">
        <v>5</v>
      </c>
      <c r="F16" s="8"/>
      <c r="G16" s="8"/>
      <c r="H16" s="40"/>
      <c r="I16" s="39"/>
      <c r="J16" s="8"/>
      <c r="K16" s="8"/>
      <c r="L16" s="40"/>
      <c r="M16" s="39"/>
      <c r="N16" s="8"/>
      <c r="O16" s="8"/>
      <c r="P16" s="41"/>
      <c r="Q16" s="42"/>
      <c r="R16" s="43">
        <f t="shared" si="0"/>
        <v>19</v>
      </c>
    </row>
    <row r="17" spans="1:18" ht="18" customHeight="1">
      <c r="A17" s="5">
        <v>13</v>
      </c>
      <c r="B17" s="15">
        <v>1032</v>
      </c>
      <c r="C17" s="16" t="s">
        <v>28</v>
      </c>
      <c r="D17" s="38">
        <v>16</v>
      </c>
      <c r="E17" s="39">
        <v>2</v>
      </c>
      <c r="F17" s="8"/>
      <c r="G17" s="8"/>
      <c r="H17" s="40"/>
      <c r="I17" s="39"/>
      <c r="J17" s="8"/>
      <c r="K17" s="8"/>
      <c r="L17" s="40"/>
      <c r="M17" s="39"/>
      <c r="N17" s="8"/>
      <c r="O17" s="8"/>
      <c r="P17" s="41"/>
      <c r="Q17" s="42"/>
      <c r="R17" s="43">
        <f t="shared" si="0"/>
        <v>18</v>
      </c>
    </row>
    <row r="18" spans="1:18" ht="18" customHeight="1">
      <c r="A18" s="5">
        <v>14</v>
      </c>
      <c r="B18" s="15">
        <v>1044</v>
      </c>
      <c r="C18" s="16" t="s">
        <v>20</v>
      </c>
      <c r="D18" s="38">
        <v>12</v>
      </c>
      <c r="E18" s="39">
        <v>5</v>
      </c>
      <c r="F18" s="8"/>
      <c r="G18" s="8"/>
      <c r="H18" s="40"/>
      <c r="I18" s="39"/>
      <c r="J18" s="8"/>
      <c r="K18" s="8"/>
      <c r="L18" s="40"/>
      <c r="M18" s="39"/>
      <c r="N18" s="8"/>
      <c r="O18" s="8"/>
      <c r="P18" s="41"/>
      <c r="Q18" s="42"/>
      <c r="R18" s="43">
        <f t="shared" si="0"/>
        <v>17</v>
      </c>
    </row>
    <row r="19" spans="1:18" ht="18" customHeight="1">
      <c r="A19" s="5">
        <v>15</v>
      </c>
      <c r="B19" s="15">
        <v>1027</v>
      </c>
      <c r="C19" s="16" t="s">
        <v>29</v>
      </c>
      <c r="D19" s="38">
        <v>8</v>
      </c>
      <c r="E19" s="39">
        <v>6</v>
      </c>
      <c r="F19" s="8"/>
      <c r="G19" s="8"/>
      <c r="H19" s="40"/>
      <c r="I19" s="39"/>
      <c r="J19" s="8"/>
      <c r="K19" s="8"/>
      <c r="L19" s="40"/>
      <c r="M19" s="39"/>
      <c r="N19" s="8"/>
      <c r="O19" s="8"/>
      <c r="P19" s="41"/>
      <c r="Q19" s="42"/>
      <c r="R19" s="43">
        <f t="shared" si="0"/>
        <v>14</v>
      </c>
    </row>
    <row r="20" spans="1:18" ht="18" customHeight="1">
      <c r="A20" s="5">
        <v>16</v>
      </c>
      <c r="B20" s="15">
        <v>467</v>
      </c>
      <c r="C20" s="16" t="s">
        <v>24</v>
      </c>
      <c r="D20" s="38">
        <v>6</v>
      </c>
      <c r="E20" s="39">
        <v>3</v>
      </c>
      <c r="F20" s="8"/>
      <c r="G20" s="8"/>
      <c r="H20" s="40"/>
      <c r="I20" s="39"/>
      <c r="J20" s="8"/>
      <c r="K20" s="8"/>
      <c r="L20" s="40"/>
      <c r="M20" s="39"/>
      <c r="N20" s="8"/>
      <c r="O20" s="8"/>
      <c r="P20" s="41"/>
      <c r="Q20" s="42"/>
      <c r="R20" s="43">
        <f t="shared" si="0"/>
        <v>9</v>
      </c>
    </row>
    <row r="21" spans="1:18" ht="18" customHeight="1">
      <c r="A21" s="5">
        <v>17</v>
      </c>
      <c r="B21" s="6">
        <v>279</v>
      </c>
      <c r="C21" s="7" t="s">
        <v>32</v>
      </c>
      <c r="D21" s="40">
        <v>0</v>
      </c>
      <c r="E21" s="39">
        <v>8</v>
      </c>
      <c r="F21" s="8"/>
      <c r="G21" s="8"/>
      <c r="H21" s="40"/>
      <c r="I21" s="39"/>
      <c r="J21" s="8"/>
      <c r="K21" s="8"/>
      <c r="L21" s="40"/>
      <c r="M21" s="39"/>
      <c r="N21" s="8"/>
      <c r="O21" s="8"/>
      <c r="P21" s="41"/>
      <c r="Q21" s="42"/>
      <c r="R21" s="43">
        <f t="shared" si="0"/>
        <v>8</v>
      </c>
    </row>
    <row r="22" spans="1:18" ht="18" customHeight="1">
      <c r="A22" s="5">
        <v>18</v>
      </c>
      <c r="B22" s="6">
        <v>833</v>
      </c>
      <c r="C22" s="7" t="s">
        <v>34</v>
      </c>
      <c r="D22" s="40">
        <v>0</v>
      </c>
      <c r="E22" s="39">
        <v>5</v>
      </c>
      <c r="F22" s="8"/>
      <c r="G22" s="8"/>
      <c r="H22" s="40"/>
      <c r="I22" s="39"/>
      <c r="J22" s="8"/>
      <c r="K22" s="8"/>
      <c r="L22" s="44"/>
      <c r="M22" s="45"/>
      <c r="N22" s="9"/>
      <c r="O22" s="9"/>
      <c r="P22" s="41"/>
      <c r="Q22" s="42"/>
      <c r="R22" s="43">
        <f t="shared" si="0"/>
        <v>5</v>
      </c>
    </row>
    <row r="23" spans="1:18" ht="18" customHeight="1">
      <c r="A23" s="5">
        <v>19</v>
      </c>
      <c r="B23" s="6">
        <v>280</v>
      </c>
      <c r="C23" s="7" t="s">
        <v>33</v>
      </c>
      <c r="D23" s="44">
        <v>0</v>
      </c>
      <c r="E23" s="45">
        <v>3</v>
      </c>
      <c r="F23" s="9"/>
      <c r="G23" s="9"/>
      <c r="H23" s="44"/>
      <c r="I23" s="45"/>
      <c r="J23" s="9"/>
      <c r="K23" s="9"/>
      <c r="L23" s="44"/>
      <c r="M23" s="45"/>
      <c r="N23" s="9"/>
      <c r="O23" s="9"/>
      <c r="P23" s="41"/>
      <c r="Q23" s="42"/>
      <c r="R23" s="43">
        <f t="shared" si="0"/>
        <v>3</v>
      </c>
    </row>
    <row r="24" spans="1:18" ht="18" customHeight="1">
      <c r="A24" s="5">
        <v>20</v>
      </c>
      <c r="B24" s="15">
        <v>849</v>
      </c>
      <c r="C24" s="16" t="s">
        <v>37</v>
      </c>
      <c r="D24" s="40">
        <v>0</v>
      </c>
      <c r="E24" s="39">
        <v>3</v>
      </c>
      <c r="F24" s="8"/>
      <c r="G24" s="8"/>
      <c r="H24" s="40"/>
      <c r="I24" s="39"/>
      <c r="J24" s="8"/>
      <c r="K24" s="8"/>
      <c r="L24" s="40"/>
      <c r="M24" s="39"/>
      <c r="N24" s="8"/>
      <c r="O24" s="8"/>
      <c r="P24" s="41"/>
      <c r="Q24" s="42"/>
      <c r="R24" s="43">
        <f t="shared" si="0"/>
        <v>3</v>
      </c>
    </row>
    <row r="25" spans="1:18" ht="18" customHeight="1">
      <c r="A25" s="5">
        <v>21</v>
      </c>
      <c r="B25" s="15">
        <v>84</v>
      </c>
      <c r="C25" s="16" t="s">
        <v>43</v>
      </c>
      <c r="D25" s="40">
        <v>0</v>
      </c>
      <c r="E25" s="39">
        <v>2</v>
      </c>
      <c r="F25" s="8"/>
      <c r="G25" s="8"/>
      <c r="H25" s="40"/>
      <c r="I25" s="39"/>
      <c r="J25" s="8"/>
      <c r="K25" s="8"/>
      <c r="L25" s="40"/>
      <c r="M25" s="39"/>
      <c r="N25" s="8"/>
      <c r="O25" s="8"/>
      <c r="P25" s="41"/>
      <c r="Q25" s="42"/>
      <c r="R25" s="43">
        <f t="shared" si="0"/>
        <v>2</v>
      </c>
    </row>
    <row r="26" spans="1:18" ht="18" customHeight="1">
      <c r="A26" s="5">
        <v>22</v>
      </c>
      <c r="B26" s="15">
        <v>368</v>
      </c>
      <c r="C26" s="16" t="s">
        <v>36</v>
      </c>
      <c r="D26" s="40">
        <v>0</v>
      </c>
      <c r="E26" s="39">
        <v>1</v>
      </c>
      <c r="F26" s="8"/>
      <c r="G26" s="8"/>
      <c r="H26" s="40"/>
      <c r="I26" s="39"/>
      <c r="J26" s="8"/>
      <c r="K26" s="8"/>
      <c r="L26" s="40"/>
      <c r="M26" s="39"/>
      <c r="N26" s="8"/>
      <c r="O26" s="8"/>
      <c r="P26" s="41"/>
      <c r="Q26" s="42"/>
      <c r="R26" s="43">
        <f t="shared" si="0"/>
        <v>1</v>
      </c>
    </row>
    <row r="27" spans="1:18" ht="18" customHeight="1">
      <c r="A27" s="5">
        <v>23</v>
      </c>
      <c r="B27" s="15">
        <v>653</v>
      </c>
      <c r="C27" s="16" t="s">
        <v>41</v>
      </c>
      <c r="D27" s="44">
        <v>0</v>
      </c>
      <c r="E27" s="45">
        <v>1</v>
      </c>
      <c r="F27" s="9"/>
      <c r="G27" s="9"/>
      <c r="H27" s="44"/>
      <c r="I27" s="45"/>
      <c r="J27" s="9"/>
      <c r="K27" s="9"/>
      <c r="L27" s="40"/>
      <c r="M27" s="39"/>
      <c r="N27" s="8"/>
      <c r="O27" s="8"/>
      <c r="P27" s="41"/>
      <c r="Q27" s="42"/>
      <c r="R27" s="43">
        <f t="shared" si="0"/>
        <v>1</v>
      </c>
    </row>
    <row r="28" ht="12.75" customHeight="1"/>
    <row r="29" ht="12.75" customHeight="1"/>
    <row r="30" ht="12.75" customHeight="1"/>
    <row r="31" ht="12.75" customHeight="1"/>
  </sheetData>
  <sheetProtection selectLockedCells="1" selectUnlockedCells="1"/>
  <mergeCells count="24">
    <mergeCell ref="A1:C1"/>
    <mergeCell ref="D1:E2"/>
    <mergeCell ref="F1:G2"/>
    <mergeCell ref="H1:I2"/>
    <mergeCell ref="J1:K2"/>
    <mergeCell ref="L1:M2"/>
    <mergeCell ref="N1:O2"/>
    <mergeCell ref="P1:Q2"/>
    <mergeCell ref="R1:R4"/>
    <mergeCell ref="A2:C3"/>
    <mergeCell ref="D3:D4"/>
    <mergeCell ref="E3:E4"/>
    <mergeCell ref="F3:F4"/>
    <mergeCell ref="G3:G4"/>
    <mergeCell ref="H3:H4"/>
    <mergeCell ref="I3:I4"/>
    <mergeCell ref="P3:P4"/>
    <mergeCell ref="Q3:Q4"/>
    <mergeCell ref="J3:J4"/>
    <mergeCell ref="K3:K4"/>
    <mergeCell ref="L3:L4"/>
    <mergeCell ref="M3:M4"/>
    <mergeCell ref="N3:N4"/>
    <mergeCell ref="O3:O4"/>
  </mergeCells>
  <conditionalFormatting sqref="D5:O27">
    <cfRule type="cellIs" priority="1" dxfId="2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0" operator="between" stopIfTrue="1">
      <formula>250</formula>
      <formula>300</formula>
    </cfRule>
  </conditionalFormatting>
  <printOptions/>
  <pageMargins left="0.1" right="0.19027777777777777" top="0.22361111111111112" bottom="0.2638888888888889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Robby</cp:lastModifiedBy>
  <dcterms:modified xsi:type="dcterms:W3CDTF">2014-10-31T21:35:51Z</dcterms:modified>
  <cp:category/>
  <cp:version/>
  <cp:contentType/>
  <cp:contentStatus/>
</cp:coreProperties>
</file>